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0875" windowHeight="5385"/>
  </bookViews>
  <sheets>
    <sheet name="Sheet1" sheetId="1" r:id="rId1"/>
  </sheets>
  <definedNames>
    <definedName name="_xlnm.Print_Area" localSheetId="0">Sheet1!$A$1:$M$37</definedName>
  </definedNames>
  <calcPr calcId="144525"/>
</workbook>
</file>

<file path=xl/calcChain.xml><?xml version="1.0" encoding="utf-8"?>
<calcChain xmlns="http://schemas.openxmlformats.org/spreadsheetml/2006/main">
  <c r="AD35" i="1" l="1"/>
  <c r="AC35" i="1"/>
  <c r="AD34" i="1"/>
  <c r="AC34" i="1"/>
  <c r="AD33" i="1"/>
  <c r="AC33" i="1"/>
  <c r="AD32" i="1"/>
  <c r="AC32" i="1"/>
  <c r="AD31" i="1"/>
  <c r="AD30" i="1"/>
  <c r="AC30" i="1"/>
  <c r="AD29" i="1"/>
  <c r="AC29" i="1"/>
  <c r="AD28" i="1"/>
  <c r="AC28" i="1"/>
  <c r="AD27" i="1"/>
  <c r="AC27" i="1"/>
  <c r="AD24" i="1"/>
  <c r="AC24" i="1"/>
  <c r="AD23" i="1"/>
  <c r="AC23" i="1"/>
  <c r="AD22" i="1"/>
  <c r="AC22" i="1"/>
  <c r="AD21" i="1"/>
  <c r="AC21" i="1"/>
  <c r="AD19" i="1"/>
  <c r="AC19" i="1"/>
  <c r="AD18" i="1"/>
  <c r="AC18" i="1"/>
  <c r="AD17" i="1"/>
  <c r="AC17" i="1"/>
  <c r="AD16" i="1"/>
  <c r="AC16" i="1"/>
  <c r="AC9" i="1"/>
  <c r="AC31" i="1"/>
  <c r="V35" i="1"/>
  <c r="V34" i="1"/>
  <c r="V33" i="1"/>
  <c r="V32" i="1"/>
  <c r="V31" i="1"/>
  <c r="V30" i="1"/>
  <c r="V29" i="1"/>
  <c r="V28" i="1"/>
  <c r="V27" i="1"/>
  <c r="V24" i="1"/>
  <c r="V23" i="1"/>
  <c r="V22" i="1"/>
  <c r="V21" i="1"/>
  <c r="V20" i="1"/>
  <c r="V19" i="1"/>
  <c r="V18" i="1"/>
  <c r="V17" i="1"/>
  <c r="V16" i="1"/>
  <c r="R24" i="1"/>
  <c r="R23" i="1"/>
  <c r="R22" i="1"/>
  <c r="R20" i="1"/>
  <c r="R19" i="1"/>
  <c r="R18" i="1"/>
  <c r="R10" i="1"/>
  <c r="R6" i="1"/>
  <c r="R5" i="1"/>
  <c r="R30" i="1"/>
  <c r="Q35" i="1"/>
  <c r="Q34" i="1"/>
  <c r="Q33" i="1"/>
  <c r="Q32" i="1"/>
  <c r="Q31" i="1"/>
  <c r="Q30" i="1"/>
  <c r="Q29" i="1"/>
  <c r="Q28" i="1"/>
  <c r="Q27" i="1"/>
  <c r="Q24" i="1"/>
  <c r="Q23" i="1"/>
  <c r="Q22" i="1"/>
  <c r="Q21" i="1"/>
  <c r="Q20" i="1"/>
  <c r="Q19" i="1"/>
  <c r="Q18" i="1"/>
  <c r="Q17" i="1"/>
  <c r="Q16" i="1"/>
  <c r="J32" i="1"/>
  <c r="I32" i="1"/>
  <c r="H32" i="1"/>
  <c r="G32" i="1"/>
  <c r="F32" i="1"/>
  <c r="E32" i="1"/>
  <c r="D32" i="1"/>
  <c r="C32" i="1"/>
  <c r="B32" i="1"/>
  <c r="B27" i="1"/>
  <c r="J28" i="1"/>
  <c r="J27" i="1"/>
  <c r="I28" i="1"/>
  <c r="H28" i="1"/>
  <c r="H27" i="1"/>
  <c r="G28" i="1"/>
  <c r="G27" i="1"/>
  <c r="F28" i="1"/>
  <c r="F27" i="1"/>
  <c r="E28" i="1"/>
  <c r="D28" i="1"/>
  <c r="D27" i="1"/>
  <c r="C28" i="1"/>
  <c r="C27" i="1"/>
  <c r="B28" i="1"/>
  <c r="I27" i="1"/>
  <c r="E27" i="1"/>
  <c r="J24" i="1"/>
  <c r="I24" i="1"/>
  <c r="H24" i="1"/>
  <c r="G24" i="1"/>
  <c r="F24" i="1"/>
  <c r="D13" i="1"/>
  <c r="C13" i="1"/>
  <c r="C24" i="1"/>
  <c r="D24" i="1"/>
  <c r="B13" i="1"/>
  <c r="J23" i="1"/>
  <c r="I23" i="1"/>
  <c r="H23" i="1"/>
  <c r="G23" i="1"/>
  <c r="F23" i="1"/>
  <c r="D12" i="1"/>
  <c r="D23" i="1"/>
  <c r="C12" i="1"/>
  <c r="B12" i="1"/>
  <c r="J22" i="1"/>
  <c r="I22" i="1"/>
  <c r="H22" i="1"/>
  <c r="G22" i="1"/>
  <c r="F22" i="1"/>
  <c r="D11" i="1"/>
  <c r="D22" i="1"/>
  <c r="C11" i="1"/>
  <c r="B11" i="1"/>
  <c r="B10" i="1"/>
  <c r="J21" i="1"/>
  <c r="I21" i="1"/>
  <c r="H21" i="1"/>
  <c r="G21" i="1"/>
  <c r="F21" i="1"/>
  <c r="J20" i="1"/>
  <c r="I20" i="1"/>
  <c r="H20" i="1"/>
  <c r="G20" i="1"/>
  <c r="F20" i="1"/>
  <c r="D9" i="1"/>
  <c r="D20" i="1"/>
  <c r="C9" i="1"/>
  <c r="B9" i="1"/>
  <c r="C20" i="1"/>
  <c r="J19" i="1"/>
  <c r="I19" i="1"/>
  <c r="H19" i="1"/>
  <c r="G19" i="1"/>
  <c r="F19" i="1"/>
  <c r="D8" i="1"/>
  <c r="C8" i="1"/>
  <c r="C19" i="1"/>
  <c r="B8" i="1"/>
  <c r="B6" i="1"/>
  <c r="J18" i="1"/>
  <c r="I18" i="1"/>
  <c r="H18" i="1"/>
  <c r="G18" i="1"/>
  <c r="F18" i="1"/>
  <c r="D7" i="1"/>
  <c r="C7" i="1"/>
  <c r="C6" i="1"/>
  <c r="C17" i="1"/>
  <c r="D18" i="1"/>
  <c r="B7" i="1"/>
  <c r="J17" i="1"/>
  <c r="I17" i="1"/>
  <c r="H17" i="1"/>
  <c r="G17" i="1"/>
  <c r="F17" i="1"/>
  <c r="D6" i="1"/>
  <c r="D17" i="1"/>
  <c r="J16" i="1"/>
  <c r="I16" i="1"/>
  <c r="H16" i="1"/>
  <c r="G16" i="1"/>
  <c r="F16" i="1"/>
  <c r="D16" i="1"/>
  <c r="C16" i="1"/>
  <c r="R21" i="1"/>
  <c r="R29" i="1"/>
  <c r="R16" i="1"/>
  <c r="R32" i="1"/>
  <c r="R33" i="1"/>
  <c r="R17" i="1"/>
  <c r="C18" i="1"/>
  <c r="C22" i="1"/>
  <c r="C23" i="1"/>
  <c r="C10" i="1"/>
  <c r="C21" i="1"/>
  <c r="R31" i="1"/>
  <c r="D19" i="1"/>
  <c r="D10" i="1"/>
  <c r="D21" i="1"/>
  <c r="R35" i="1"/>
  <c r="R28" i="1"/>
  <c r="R27" i="1"/>
  <c r="R34" i="1"/>
  <c r="AC20" i="1"/>
  <c r="AD20" i="1"/>
</calcChain>
</file>

<file path=xl/sharedStrings.xml><?xml version="1.0" encoding="utf-8"?>
<sst xmlns="http://schemas.openxmlformats.org/spreadsheetml/2006/main" count="43" uniqueCount="16">
  <si>
    <t>Total, c.i.f.</t>
  </si>
  <si>
    <t xml:space="preserve">   CIS</t>
  </si>
  <si>
    <t xml:space="preserve">      Russia</t>
  </si>
  <si>
    <t xml:space="preserve">      Uzbekistan</t>
  </si>
  <si>
    <t xml:space="preserve">      Other </t>
  </si>
  <si>
    <t xml:space="preserve">   Non-CIS</t>
  </si>
  <si>
    <t xml:space="preserve">      Europe</t>
  </si>
  <si>
    <t xml:space="preserve">      Asia</t>
  </si>
  <si>
    <t>...</t>
  </si>
  <si>
    <t>(in millions of U.S. dollars)</t>
  </si>
  <si>
    <t xml:space="preserve"> (percent change)</t>
  </si>
  <si>
    <t>(in percent of total imports c.i.f.)</t>
  </si>
  <si>
    <t>in 3.9 times</t>
  </si>
  <si>
    <t xml:space="preserve"> </t>
  </si>
  <si>
    <t>+569,5</t>
  </si>
  <si>
    <t>Origin of imports, 1993–2023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</si>
</sst>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4" formatCode="0.0"/>
    <numFmt numFmtId="189" formatCode="#,##0.0"/>
  </numFmts>
  <fonts count="5" x14ac:knownFonts="1">
    <font>
      <sz val="10"/>
      <name val="Times New Roman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2" applyFont="1"/>
    <xf numFmtId="0" fontId="2" fillId="0" borderId="1" xfId="2" applyFont="1" applyBorder="1"/>
    <xf numFmtId="0" fontId="2" fillId="0" borderId="0" xfId="2" applyFont="1" applyBorder="1"/>
    <xf numFmtId="3" fontId="2" fillId="0" borderId="0" xfId="2" applyNumberFormat="1" applyFont="1"/>
    <xf numFmtId="3" fontId="2" fillId="0" borderId="0" xfId="2" applyNumberFormat="1" applyFont="1" applyFill="1"/>
    <xf numFmtId="0" fontId="2" fillId="0" borderId="0" xfId="2" applyFont="1" applyFill="1"/>
    <xf numFmtId="1" fontId="2" fillId="0" borderId="0" xfId="2" applyNumberFormat="1" applyFont="1" applyFill="1"/>
    <xf numFmtId="3" fontId="3" fillId="0" borderId="0" xfId="1" applyFont="1"/>
    <xf numFmtId="3" fontId="3" fillId="0" borderId="0" xfId="1" applyFont="1" applyFill="1"/>
    <xf numFmtId="0" fontId="2" fillId="0" borderId="0" xfId="2" applyFont="1" applyAlignment="1">
      <alignment horizontal="right"/>
    </xf>
    <xf numFmtId="0" fontId="2" fillId="0" borderId="0" xfId="2" applyFont="1" applyFill="1" applyAlignment="1"/>
    <xf numFmtId="0" fontId="2" fillId="0" borderId="2" xfId="2" applyFont="1" applyBorder="1"/>
    <xf numFmtId="0" fontId="2" fillId="0" borderId="2" xfId="2" applyFont="1" applyBorder="1" applyAlignment="1">
      <alignment horizontal="right" wrapText="1"/>
    </xf>
    <xf numFmtId="0" fontId="2" fillId="0" borderId="3" xfId="2" applyFont="1" applyBorder="1"/>
    <xf numFmtId="0" fontId="2" fillId="0" borderId="4" xfId="2" applyFont="1" applyBorder="1"/>
    <xf numFmtId="0" fontId="2" fillId="0" borderId="5" xfId="2" applyFont="1" applyBorder="1"/>
    <xf numFmtId="0" fontId="4" fillId="0" borderId="0" xfId="2" applyFont="1" applyFill="1" applyAlignment="1"/>
    <xf numFmtId="3" fontId="3" fillId="0" borderId="1" xfId="1" applyFont="1" applyBorder="1"/>
    <xf numFmtId="3" fontId="3" fillId="0" borderId="1" xfId="1" applyFont="1" applyFill="1" applyBorder="1"/>
    <xf numFmtId="0" fontId="2" fillId="0" borderId="1" xfId="2" applyFont="1" applyFill="1" applyBorder="1"/>
    <xf numFmtId="1" fontId="2" fillId="0" borderId="1" xfId="2" applyNumberFormat="1" applyFont="1" applyFill="1" applyBorder="1"/>
    <xf numFmtId="0" fontId="2" fillId="0" borderId="2" xfId="2" applyFont="1" applyBorder="1" applyAlignment="1">
      <alignment horizontal="right"/>
    </xf>
    <xf numFmtId="184" fontId="2" fillId="0" borderId="0" xfId="2" applyNumberFormat="1" applyFont="1"/>
    <xf numFmtId="184" fontId="2" fillId="0" borderId="1" xfId="2" applyNumberFormat="1" applyFont="1" applyBorder="1"/>
    <xf numFmtId="1" fontId="2" fillId="0" borderId="0" xfId="2" applyNumberFormat="1" applyFont="1"/>
    <xf numFmtId="1" fontId="2" fillId="0" borderId="1" xfId="2" applyNumberFormat="1" applyFont="1" applyBorder="1"/>
    <xf numFmtId="0" fontId="2" fillId="0" borderId="1" xfId="2" applyFont="1" applyBorder="1" applyAlignment="1">
      <alignment horizontal="right"/>
    </xf>
    <xf numFmtId="49" fontId="2" fillId="0" borderId="0" xfId="2" applyNumberFormat="1" applyFont="1"/>
    <xf numFmtId="189" fontId="2" fillId="0" borderId="0" xfId="2" applyNumberFormat="1" applyFont="1"/>
    <xf numFmtId="189" fontId="2" fillId="0" borderId="0" xfId="2" applyNumberFormat="1" applyFont="1" applyBorder="1"/>
    <xf numFmtId="189" fontId="3" fillId="0" borderId="0" xfId="1" applyNumberFormat="1" applyFont="1" applyFill="1"/>
    <xf numFmtId="189" fontId="2" fillId="0" borderId="1" xfId="2" applyNumberFormat="1" applyFont="1" applyBorder="1"/>
    <xf numFmtId="0" fontId="2" fillId="0" borderId="6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</cellXfs>
  <cellStyles count="3">
    <cellStyle name="imf-zero decimal_bop tables red 1999" xfId="1"/>
    <cellStyle name="Normal_bop tables red 1999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"/>
  <sheetViews>
    <sheetView tabSelected="1" workbookViewId="0">
      <selection activeCell="AF3" sqref="AF3"/>
    </sheetView>
  </sheetViews>
  <sheetFormatPr defaultRowHeight="12.95" customHeight="1" x14ac:dyDescent="0.2"/>
  <cols>
    <col min="1" max="1" width="18" style="1" customWidth="1"/>
    <col min="2" max="11" width="8.6640625" style="1" customWidth="1"/>
    <col min="12" max="12" width="10.83203125" style="1" customWidth="1"/>
    <col min="13" max="21" width="7.83203125" style="1" customWidth="1"/>
    <col min="22" max="16384" width="9.33203125" style="1"/>
  </cols>
  <sheetData>
    <row r="1" spans="1:34" ht="12.95" customHeight="1" x14ac:dyDescent="0.2">
      <c r="A1" s="17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34" ht="12.95" customHeight="1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W2" s="2"/>
      <c r="X2" s="2"/>
      <c r="Y2" s="2"/>
      <c r="Z2" s="2"/>
      <c r="AA2" s="2"/>
      <c r="AB2" s="2"/>
    </row>
    <row r="3" spans="1:34" ht="12.95" customHeight="1" x14ac:dyDescent="0.2">
      <c r="A3" s="14"/>
      <c r="B3" s="12">
        <v>1993</v>
      </c>
      <c r="C3" s="12">
        <v>1994</v>
      </c>
      <c r="D3" s="12">
        <v>1995</v>
      </c>
      <c r="E3" s="12">
        <v>1996</v>
      </c>
      <c r="F3" s="12">
        <v>1997</v>
      </c>
      <c r="G3" s="12">
        <v>1998</v>
      </c>
      <c r="H3" s="12">
        <v>1999</v>
      </c>
      <c r="I3" s="12">
        <v>2000</v>
      </c>
      <c r="J3" s="12">
        <v>2001</v>
      </c>
      <c r="K3" s="13">
        <v>2002</v>
      </c>
      <c r="L3" s="1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  <c r="AB3" s="22">
        <v>2019</v>
      </c>
      <c r="AC3" s="12">
        <v>2020</v>
      </c>
      <c r="AD3" s="12">
        <v>2021</v>
      </c>
      <c r="AE3" s="12">
        <v>2022</v>
      </c>
      <c r="AF3" s="12">
        <v>2023</v>
      </c>
      <c r="AG3" s="12">
        <v>2024</v>
      </c>
      <c r="AH3" s="12">
        <v>2025</v>
      </c>
    </row>
    <row r="4" spans="1:34" ht="12.95" customHeight="1" x14ac:dyDescent="0.2">
      <c r="A4" s="15"/>
      <c r="B4" s="33" t="s">
        <v>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W4" s="10"/>
      <c r="X4" s="10"/>
      <c r="Y4" s="10"/>
      <c r="Z4" s="10"/>
      <c r="AA4" s="10"/>
      <c r="AB4" s="10"/>
      <c r="AE4"/>
      <c r="AF4"/>
      <c r="AG4"/>
      <c r="AH4"/>
    </row>
    <row r="5" spans="1:34" ht="12.95" customHeight="1" x14ac:dyDescent="0.2">
      <c r="A5" s="15" t="s">
        <v>0</v>
      </c>
      <c r="B5" s="4">
        <v>659.5</v>
      </c>
      <c r="C5" s="4">
        <v>707</v>
      </c>
      <c r="D5" s="4">
        <v>859.9</v>
      </c>
      <c r="E5" s="5">
        <v>668</v>
      </c>
      <c r="F5" s="5">
        <v>750</v>
      </c>
      <c r="G5" s="5">
        <v>711</v>
      </c>
      <c r="H5" s="6">
        <v>663</v>
      </c>
      <c r="I5" s="7">
        <v>675</v>
      </c>
      <c r="J5" s="7">
        <v>688</v>
      </c>
      <c r="K5" s="6">
        <v>721</v>
      </c>
      <c r="L5" s="1">
        <v>881</v>
      </c>
      <c r="M5" s="1">
        <v>1191</v>
      </c>
      <c r="N5" s="1">
        <v>1330</v>
      </c>
      <c r="O5" s="1">
        <v>1725</v>
      </c>
      <c r="P5" s="1">
        <v>2547</v>
      </c>
      <c r="Q5" s="1">
        <v>3273</v>
      </c>
      <c r="R5" s="1">
        <f>R6+R10</f>
        <v>2570</v>
      </c>
      <c r="S5" s="1">
        <v>2657</v>
      </c>
      <c r="T5" s="1">
        <v>3206</v>
      </c>
      <c r="U5" s="1">
        <v>3778.4</v>
      </c>
      <c r="V5" s="1">
        <v>4150.7</v>
      </c>
      <c r="W5" s="10">
        <v>4297.3999999999996</v>
      </c>
      <c r="X5" s="10">
        <v>3435.6</v>
      </c>
      <c r="Y5" s="1">
        <v>3031.2</v>
      </c>
      <c r="Z5" s="1">
        <v>2774.9</v>
      </c>
      <c r="AA5" s="1">
        <v>3151</v>
      </c>
      <c r="AB5" s="1">
        <v>3349.3</v>
      </c>
      <c r="AC5" s="1">
        <v>3150.9</v>
      </c>
      <c r="AD5" s="3">
        <v>4209.5</v>
      </c>
      <c r="AE5" s="30">
        <v>5167.5</v>
      </c>
      <c r="AF5" s="29">
        <v>5880.1</v>
      </c>
      <c r="AG5" s="1">
        <v>7007.6</v>
      </c>
      <c r="AH5" s="1">
        <v>8305.2000000000007</v>
      </c>
    </row>
    <row r="6" spans="1:34" ht="12.95" customHeight="1" x14ac:dyDescent="0.2">
      <c r="A6" s="15" t="s">
        <v>1</v>
      </c>
      <c r="B6" s="8">
        <f>SUM(B7:B9)</f>
        <v>298.10000000000002</v>
      </c>
      <c r="C6" s="8">
        <f>SUM(C7:C9)</f>
        <v>339</v>
      </c>
      <c r="D6" s="8">
        <f>SUM(D7:D9)</f>
        <v>505.93169999999998</v>
      </c>
      <c r="E6" s="9">
        <v>383</v>
      </c>
      <c r="F6" s="9">
        <v>482</v>
      </c>
      <c r="G6" s="9">
        <v>446</v>
      </c>
      <c r="H6" s="9">
        <v>515</v>
      </c>
      <c r="I6" s="9">
        <v>560</v>
      </c>
      <c r="J6" s="9">
        <v>538</v>
      </c>
      <c r="K6" s="6">
        <v>548</v>
      </c>
      <c r="L6" s="1">
        <v>599</v>
      </c>
      <c r="M6" s="1">
        <v>774</v>
      </c>
      <c r="N6" s="1">
        <v>864</v>
      </c>
      <c r="O6" s="1">
        <v>1100</v>
      </c>
      <c r="P6" s="1">
        <v>1611</v>
      </c>
      <c r="Q6" s="1">
        <v>1836</v>
      </c>
      <c r="R6" s="1">
        <f>R7+R8+R9</f>
        <v>1472</v>
      </c>
      <c r="S6" s="1">
        <v>1563</v>
      </c>
      <c r="T6" s="1">
        <v>1837</v>
      </c>
      <c r="U6" s="1">
        <v>2071.8000000000002</v>
      </c>
      <c r="V6" s="1">
        <v>1986.6</v>
      </c>
      <c r="W6" s="10">
        <v>2159.6999999999998</v>
      </c>
      <c r="X6" s="10">
        <v>1818.7</v>
      </c>
      <c r="Y6" s="1">
        <v>1673.6</v>
      </c>
      <c r="Z6" s="1">
        <v>1656.2</v>
      </c>
      <c r="AA6" s="1">
        <v>1817.9</v>
      </c>
      <c r="AB6" s="1">
        <v>2071.3000000000002</v>
      </c>
      <c r="AC6" s="1">
        <v>2068.4</v>
      </c>
      <c r="AD6" s="3">
        <v>2545.4</v>
      </c>
      <c r="AE6" s="30">
        <v>3109</v>
      </c>
      <c r="AF6" s="29">
        <v>3004.8</v>
      </c>
      <c r="AG6" s="1">
        <v>3651.7</v>
      </c>
      <c r="AH6" s="1">
        <v>4154.3</v>
      </c>
    </row>
    <row r="7" spans="1:34" ht="12.95" customHeight="1" x14ac:dyDescent="0.2">
      <c r="A7" s="15" t="s">
        <v>2</v>
      </c>
      <c r="B7" s="8">
        <f t="shared" ref="B7:D9" si="0">B$5*B29/100</f>
        <v>103.8</v>
      </c>
      <c r="C7" s="8">
        <f t="shared" si="0"/>
        <v>126.7</v>
      </c>
      <c r="D7" s="8">
        <f t="shared" si="0"/>
        <v>148.7627</v>
      </c>
      <c r="E7" s="9">
        <v>74</v>
      </c>
      <c r="F7" s="9">
        <v>115</v>
      </c>
      <c r="G7" s="9">
        <v>102</v>
      </c>
      <c r="H7" s="9">
        <v>92</v>
      </c>
      <c r="I7" s="9">
        <v>105</v>
      </c>
      <c r="J7" s="9">
        <v>129</v>
      </c>
      <c r="K7" s="6">
        <v>164</v>
      </c>
      <c r="L7" s="1">
        <v>178</v>
      </c>
      <c r="M7" s="1">
        <v>241</v>
      </c>
      <c r="N7" s="1">
        <v>256</v>
      </c>
      <c r="O7" s="1">
        <v>424</v>
      </c>
      <c r="P7" s="1">
        <v>814</v>
      </c>
      <c r="Q7" s="1">
        <v>1047</v>
      </c>
      <c r="R7" s="1">
        <v>795</v>
      </c>
      <c r="S7" s="1">
        <v>857</v>
      </c>
      <c r="T7" s="1">
        <v>964</v>
      </c>
      <c r="U7" s="1">
        <v>960.6</v>
      </c>
      <c r="V7" s="1">
        <v>911.5</v>
      </c>
      <c r="W7" s="10">
        <v>1186.0999999999999</v>
      </c>
      <c r="X7" s="10">
        <v>1048.5999999999999</v>
      </c>
      <c r="Y7" s="1">
        <v>985.7</v>
      </c>
      <c r="Z7" s="1">
        <v>903.8</v>
      </c>
      <c r="AA7" s="1">
        <v>967.9</v>
      </c>
      <c r="AB7" s="1">
        <v>1009.1</v>
      </c>
      <c r="AC7" s="1">
        <v>932.6</v>
      </c>
      <c r="AD7" s="3">
        <v>1280.5</v>
      </c>
      <c r="AE7" s="30">
        <v>1585.7</v>
      </c>
      <c r="AF7" s="29">
        <v>1580.3</v>
      </c>
      <c r="AG7" s="1">
        <v>1885.6</v>
      </c>
      <c r="AH7" s="1">
        <v>2232</v>
      </c>
    </row>
    <row r="8" spans="1:34" ht="12.95" customHeight="1" x14ac:dyDescent="0.2">
      <c r="A8" s="15" t="s">
        <v>3</v>
      </c>
      <c r="B8" s="8">
        <f t="shared" si="0"/>
        <v>85.4</v>
      </c>
      <c r="C8" s="8">
        <f t="shared" si="0"/>
        <v>123.2</v>
      </c>
      <c r="D8" s="8">
        <f t="shared" si="0"/>
        <v>266.56899999999996</v>
      </c>
      <c r="E8" s="9">
        <v>199</v>
      </c>
      <c r="F8" s="9">
        <v>262</v>
      </c>
      <c r="G8" s="9">
        <v>227</v>
      </c>
      <c r="H8" s="9">
        <v>264</v>
      </c>
      <c r="I8" s="9">
        <v>186</v>
      </c>
      <c r="J8" s="9">
        <v>151</v>
      </c>
      <c r="K8" s="6">
        <v>132</v>
      </c>
      <c r="L8" s="1">
        <v>133</v>
      </c>
      <c r="M8" s="1">
        <v>169</v>
      </c>
      <c r="N8" s="1">
        <v>152</v>
      </c>
      <c r="O8" s="1">
        <v>176</v>
      </c>
      <c r="P8" s="1">
        <v>214</v>
      </c>
      <c r="Q8" s="1">
        <v>154</v>
      </c>
      <c r="R8" s="1">
        <v>126</v>
      </c>
      <c r="S8" s="1">
        <v>72</v>
      </c>
      <c r="T8" s="1">
        <v>65</v>
      </c>
      <c r="U8" s="1">
        <v>58</v>
      </c>
      <c r="V8" s="1">
        <v>7.5</v>
      </c>
      <c r="W8" s="10">
        <v>9.5</v>
      </c>
      <c r="X8" s="10">
        <v>5.9</v>
      </c>
      <c r="Y8" s="1">
        <v>33.6</v>
      </c>
      <c r="Z8" s="1">
        <v>69.3</v>
      </c>
      <c r="AA8" s="1">
        <v>133.19999999999999</v>
      </c>
      <c r="AB8" s="1">
        <v>190.2</v>
      </c>
      <c r="AC8" s="1">
        <v>250.3</v>
      </c>
      <c r="AD8" s="3">
        <v>318.2</v>
      </c>
      <c r="AE8" s="30">
        <v>377</v>
      </c>
      <c r="AF8" s="29">
        <v>353.5</v>
      </c>
      <c r="AG8" s="1">
        <v>410.1</v>
      </c>
      <c r="AH8" s="1">
        <v>442.6</v>
      </c>
    </row>
    <row r="9" spans="1:34" ht="12.95" customHeight="1" x14ac:dyDescent="0.2">
      <c r="A9" s="15" t="s">
        <v>4</v>
      </c>
      <c r="B9" s="8">
        <f t="shared" si="0"/>
        <v>108.9</v>
      </c>
      <c r="C9" s="8">
        <f t="shared" si="0"/>
        <v>89.1</v>
      </c>
      <c r="D9" s="8">
        <f t="shared" si="0"/>
        <v>90.600000000000023</v>
      </c>
      <c r="E9" s="9">
        <v>110</v>
      </c>
      <c r="F9" s="9">
        <v>105</v>
      </c>
      <c r="G9" s="9">
        <v>117</v>
      </c>
      <c r="H9" s="9">
        <v>159</v>
      </c>
      <c r="I9" s="9">
        <v>269</v>
      </c>
      <c r="J9" s="9">
        <v>258</v>
      </c>
      <c r="K9" s="6">
        <v>252</v>
      </c>
      <c r="L9" s="1">
        <v>288</v>
      </c>
      <c r="M9" s="1">
        <v>364</v>
      </c>
      <c r="N9" s="1">
        <v>456</v>
      </c>
      <c r="O9" s="1">
        <v>500</v>
      </c>
      <c r="P9" s="1">
        <v>583</v>
      </c>
      <c r="Q9" s="1">
        <v>635</v>
      </c>
      <c r="R9" s="1">
        <v>551</v>
      </c>
      <c r="S9" s="1">
        <v>634</v>
      </c>
      <c r="T9" s="1">
        <v>808</v>
      </c>
      <c r="U9" s="1">
        <v>1053.2</v>
      </c>
      <c r="V9" s="1">
        <v>1067.5999999999999</v>
      </c>
      <c r="W9" s="10">
        <v>964.1</v>
      </c>
      <c r="X9" s="10">
        <v>764.2</v>
      </c>
      <c r="Y9" s="1">
        <v>654.29999999999995</v>
      </c>
      <c r="Z9" s="1">
        <v>683.1</v>
      </c>
      <c r="AA9" s="1">
        <v>716.8</v>
      </c>
      <c r="AB9" s="1">
        <v>872</v>
      </c>
      <c r="AC9" s="1">
        <f>AC6-AC7-AC8</f>
        <v>885.50000000000023</v>
      </c>
      <c r="AD9" s="3">
        <v>946.7</v>
      </c>
      <c r="AE9" s="30">
        <v>1146.3</v>
      </c>
      <c r="AF9" s="29">
        <v>1071</v>
      </c>
      <c r="AG9" s="1">
        <v>1356</v>
      </c>
      <c r="AH9" s="1">
        <v>1479.7</v>
      </c>
    </row>
    <row r="10" spans="1:34" ht="12.95" customHeight="1" x14ac:dyDescent="0.2">
      <c r="A10" s="15" t="s">
        <v>5</v>
      </c>
      <c r="B10" s="8">
        <f>SUM(B11:B13)</f>
        <v>361.4</v>
      </c>
      <c r="C10" s="8">
        <f>SUM(C11:C13)</f>
        <v>368</v>
      </c>
      <c r="D10" s="8">
        <f>SUM(D11:D13)</f>
        <v>351.06499999999994</v>
      </c>
      <c r="E10" s="9">
        <v>285</v>
      </c>
      <c r="F10" s="9">
        <v>268</v>
      </c>
      <c r="G10" s="9">
        <v>265</v>
      </c>
      <c r="H10" s="9">
        <v>148</v>
      </c>
      <c r="I10" s="9">
        <v>115</v>
      </c>
      <c r="J10" s="9">
        <v>150</v>
      </c>
      <c r="K10" s="6">
        <v>173</v>
      </c>
      <c r="L10" s="1">
        <v>282</v>
      </c>
      <c r="M10" s="1">
        <v>417</v>
      </c>
      <c r="N10" s="1">
        <v>466</v>
      </c>
      <c r="O10" s="1">
        <v>625</v>
      </c>
      <c r="P10" s="1">
        <v>936</v>
      </c>
      <c r="Q10" s="1">
        <v>1436</v>
      </c>
      <c r="R10" s="1">
        <f>R11+R12+R13</f>
        <v>1098</v>
      </c>
      <c r="S10" s="1">
        <v>1094</v>
      </c>
      <c r="T10" s="1">
        <v>1369</v>
      </c>
      <c r="U10" s="1">
        <v>1706.6</v>
      </c>
      <c r="V10" s="1">
        <v>2164.1</v>
      </c>
      <c r="W10" s="10">
        <v>2137.6999999999998</v>
      </c>
      <c r="X10" s="10">
        <v>1616.9</v>
      </c>
      <c r="Y10" s="1">
        <v>1357.6</v>
      </c>
      <c r="Z10" s="1">
        <v>1118.7</v>
      </c>
      <c r="AA10" s="1">
        <v>1333</v>
      </c>
      <c r="AB10" s="1">
        <v>1278.0999999999999</v>
      </c>
      <c r="AC10" s="1">
        <v>1082.5</v>
      </c>
      <c r="AD10" s="3">
        <v>1664.1</v>
      </c>
      <c r="AE10" s="30">
        <v>2058.5</v>
      </c>
      <c r="AF10" s="29">
        <v>2875.4</v>
      </c>
      <c r="AG10" s="1">
        <v>3355.9</v>
      </c>
      <c r="AH10" s="1">
        <v>4150.8999999999996</v>
      </c>
    </row>
    <row r="11" spans="1:34" ht="12.95" customHeight="1" x14ac:dyDescent="0.2">
      <c r="A11" s="15" t="s">
        <v>6</v>
      </c>
      <c r="B11" s="8">
        <f t="shared" ref="B11:D13" si="1">B$5*B33/100</f>
        <v>335.9</v>
      </c>
      <c r="C11" s="8">
        <f t="shared" si="1"/>
        <v>309.10000000000002</v>
      </c>
      <c r="D11" s="8">
        <f t="shared" si="1"/>
        <v>300.96499999999997</v>
      </c>
      <c r="E11" s="9">
        <v>222</v>
      </c>
      <c r="F11" s="9">
        <v>230</v>
      </c>
      <c r="G11" s="9">
        <v>203</v>
      </c>
      <c r="H11" s="9">
        <v>121</v>
      </c>
      <c r="I11" s="9">
        <v>83</v>
      </c>
      <c r="J11" s="9">
        <v>67</v>
      </c>
      <c r="K11" s="6">
        <v>81</v>
      </c>
      <c r="L11" s="1">
        <v>125</v>
      </c>
      <c r="M11" s="1">
        <v>185</v>
      </c>
      <c r="N11" s="1">
        <v>229</v>
      </c>
      <c r="O11" s="1">
        <v>249</v>
      </c>
      <c r="P11" s="1">
        <v>280</v>
      </c>
      <c r="Q11" s="1">
        <v>401</v>
      </c>
      <c r="R11" s="1">
        <v>276</v>
      </c>
      <c r="S11" s="1">
        <v>276</v>
      </c>
      <c r="T11" s="1">
        <v>256</v>
      </c>
      <c r="U11" s="1">
        <v>321.10000000000002</v>
      </c>
      <c r="V11" s="1">
        <v>494.6</v>
      </c>
      <c r="W11" s="10">
        <v>630</v>
      </c>
      <c r="X11" s="10">
        <v>333.6</v>
      </c>
      <c r="Y11" s="1">
        <v>157.80000000000001</v>
      </c>
      <c r="Z11" s="1">
        <v>202.9</v>
      </c>
      <c r="AA11" s="1">
        <v>256.8</v>
      </c>
      <c r="AB11" s="1">
        <v>198.5</v>
      </c>
      <c r="AC11" s="1">
        <v>227.9</v>
      </c>
      <c r="AD11" s="3">
        <v>339.4</v>
      </c>
      <c r="AE11" s="30">
        <v>362.4</v>
      </c>
      <c r="AF11" s="29">
        <v>561.5</v>
      </c>
      <c r="AG11" s="1">
        <v>652.1</v>
      </c>
      <c r="AH11" s="1">
        <v>430.1</v>
      </c>
    </row>
    <row r="12" spans="1:34" ht="12.95" customHeight="1" x14ac:dyDescent="0.2">
      <c r="A12" s="15" t="s">
        <v>7</v>
      </c>
      <c r="B12" s="8">
        <f t="shared" si="1"/>
        <v>15.7</v>
      </c>
      <c r="C12" s="8">
        <f t="shared" si="1"/>
        <v>25.4</v>
      </c>
      <c r="D12" s="8">
        <f t="shared" si="1"/>
        <v>11.200000000000003</v>
      </c>
      <c r="E12" s="9">
        <v>46</v>
      </c>
      <c r="F12" s="9">
        <v>35</v>
      </c>
      <c r="G12" s="9">
        <v>27</v>
      </c>
      <c r="H12" s="9">
        <v>22</v>
      </c>
      <c r="I12" s="9">
        <v>30</v>
      </c>
      <c r="J12" s="9">
        <v>71</v>
      </c>
      <c r="K12" s="6">
        <v>78</v>
      </c>
      <c r="L12" s="1">
        <v>103</v>
      </c>
      <c r="M12" s="1">
        <v>152</v>
      </c>
      <c r="N12" s="1">
        <v>194</v>
      </c>
      <c r="O12" s="1">
        <v>289</v>
      </c>
      <c r="P12" s="1">
        <v>546</v>
      </c>
      <c r="Q12" s="1">
        <v>917</v>
      </c>
      <c r="R12" s="1">
        <v>611</v>
      </c>
      <c r="S12" s="1">
        <v>621</v>
      </c>
      <c r="T12" s="1">
        <v>862</v>
      </c>
      <c r="U12" s="1">
        <v>1006.6</v>
      </c>
      <c r="V12" s="1">
        <v>1323.3</v>
      </c>
      <c r="W12" s="10">
        <v>1345.7</v>
      </c>
      <c r="X12" s="10">
        <v>1213.2</v>
      </c>
      <c r="Y12" s="1">
        <v>1143.0999999999999</v>
      </c>
      <c r="Z12" s="1">
        <v>857.8</v>
      </c>
      <c r="AA12" s="1">
        <v>996.2</v>
      </c>
      <c r="AB12" s="1">
        <v>1006</v>
      </c>
      <c r="AC12" s="1">
        <v>790.1</v>
      </c>
      <c r="AD12" s="3">
        <v>1232.4000000000001</v>
      </c>
      <c r="AE12" s="30">
        <v>1489.9</v>
      </c>
      <c r="AF12" s="29">
        <v>2042.7</v>
      </c>
      <c r="AG12" s="1">
        <v>2495.8000000000002</v>
      </c>
      <c r="AH12" s="1">
        <v>3492.4</v>
      </c>
    </row>
    <row r="13" spans="1:34" ht="12.95" customHeight="1" x14ac:dyDescent="0.2">
      <c r="A13" s="15" t="s">
        <v>4</v>
      </c>
      <c r="B13" s="8">
        <f t="shared" si="1"/>
        <v>9.8000000000000007</v>
      </c>
      <c r="C13" s="8">
        <f t="shared" si="1"/>
        <v>33.499999999999979</v>
      </c>
      <c r="D13" s="8">
        <f t="shared" si="1"/>
        <v>38.899999999999963</v>
      </c>
      <c r="E13" s="9">
        <v>17</v>
      </c>
      <c r="F13" s="9">
        <v>3</v>
      </c>
      <c r="G13" s="9">
        <v>35</v>
      </c>
      <c r="H13" s="9">
        <v>5</v>
      </c>
      <c r="I13" s="9">
        <v>2</v>
      </c>
      <c r="J13" s="9">
        <v>12</v>
      </c>
      <c r="K13" s="6">
        <v>14</v>
      </c>
      <c r="L13" s="1">
        <v>54</v>
      </c>
      <c r="M13" s="1">
        <v>80</v>
      </c>
      <c r="N13" s="1">
        <v>43</v>
      </c>
      <c r="O13" s="1">
        <v>87</v>
      </c>
      <c r="P13" s="1">
        <v>110</v>
      </c>
      <c r="Q13" s="1">
        <v>118</v>
      </c>
      <c r="R13" s="1">
        <v>211</v>
      </c>
      <c r="S13" s="1">
        <v>197</v>
      </c>
      <c r="T13" s="1">
        <v>251</v>
      </c>
      <c r="U13" s="1">
        <v>378.9</v>
      </c>
      <c r="V13" s="1">
        <v>346.2</v>
      </c>
      <c r="W13" s="10">
        <v>162</v>
      </c>
      <c r="X13" s="10">
        <v>70.099999999999994</v>
      </c>
      <c r="Y13" s="1">
        <v>56.7</v>
      </c>
      <c r="Z13" s="1">
        <v>58</v>
      </c>
      <c r="AA13" s="1">
        <v>80</v>
      </c>
      <c r="AB13" s="1">
        <v>72.099999999999994</v>
      </c>
      <c r="AC13" s="1">
        <v>62.2</v>
      </c>
      <c r="AD13" s="3">
        <v>92.3</v>
      </c>
      <c r="AE13" s="30">
        <v>206.2</v>
      </c>
      <c r="AF13" s="29">
        <v>271.2</v>
      </c>
      <c r="AG13" s="1">
        <v>205.2</v>
      </c>
      <c r="AH13" s="1">
        <v>192.4</v>
      </c>
    </row>
    <row r="14" spans="1:34" ht="12.95" customHeight="1" x14ac:dyDescent="0.2">
      <c r="A14" s="15"/>
      <c r="E14" s="6"/>
      <c r="F14" s="6"/>
      <c r="G14" s="6"/>
      <c r="H14" s="6"/>
      <c r="I14" s="6"/>
      <c r="J14" s="6"/>
      <c r="K14" s="6"/>
      <c r="S14" s="1" t="s">
        <v>13</v>
      </c>
      <c r="W14" s="10"/>
      <c r="X14" s="10"/>
      <c r="AD14" s="3"/>
      <c r="AE14" s="30"/>
      <c r="AF14" s="29"/>
      <c r="AG14"/>
      <c r="AH14"/>
    </row>
    <row r="15" spans="1:34" ht="12.95" customHeight="1" x14ac:dyDescent="0.2">
      <c r="A15" s="15"/>
      <c r="B15" s="33" t="s">
        <v>10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W15" s="10"/>
      <c r="X15" s="10"/>
      <c r="Y15" s="25"/>
      <c r="Z15" s="25"/>
      <c r="AA15" s="25"/>
      <c r="AB15" s="25"/>
      <c r="AD15" s="3"/>
      <c r="AE15" s="30"/>
      <c r="AF15" s="29"/>
      <c r="AG15"/>
      <c r="AH15"/>
    </row>
    <row r="16" spans="1:34" ht="12.95" customHeight="1" x14ac:dyDescent="0.2">
      <c r="A16" s="15" t="s">
        <v>0</v>
      </c>
      <c r="B16" s="10" t="s">
        <v>8</v>
      </c>
      <c r="C16" s="8">
        <f t="shared" ref="C16:J24" si="2">(C5/B5-1)*100</f>
        <v>7.2024260803639217</v>
      </c>
      <c r="D16" s="8">
        <f t="shared" si="2"/>
        <v>21.626591230551618</v>
      </c>
      <c r="E16" s="9">
        <v>-17</v>
      </c>
      <c r="F16" s="9">
        <f t="shared" si="2"/>
        <v>12.27544910179641</v>
      </c>
      <c r="G16" s="9">
        <f t="shared" si="2"/>
        <v>-5.2000000000000046</v>
      </c>
      <c r="H16" s="9">
        <f t="shared" si="2"/>
        <v>-6.7510548523206708</v>
      </c>
      <c r="I16" s="9">
        <f t="shared" si="2"/>
        <v>1.8099547511312153</v>
      </c>
      <c r="J16" s="9">
        <f t="shared" si="2"/>
        <v>1.9259259259259309</v>
      </c>
      <c r="K16" s="6">
        <v>5</v>
      </c>
      <c r="L16" s="1">
        <v>22</v>
      </c>
      <c r="M16" s="1">
        <v>35</v>
      </c>
      <c r="N16" s="1">
        <v>12</v>
      </c>
      <c r="O16" s="1">
        <v>30</v>
      </c>
      <c r="P16" s="1">
        <v>48</v>
      </c>
      <c r="Q16" s="23">
        <f t="shared" ref="Q16:R24" si="3">(Q5/P5-1)*100</f>
        <v>28.504122497055363</v>
      </c>
      <c r="R16" s="23">
        <f t="shared" si="3"/>
        <v>-21.478765658417352</v>
      </c>
      <c r="S16" s="1">
        <v>3</v>
      </c>
      <c r="T16" s="1">
        <v>21</v>
      </c>
      <c r="U16" s="1">
        <v>18</v>
      </c>
      <c r="V16" s="9">
        <f>(V5/U5-1)*100</f>
        <v>9.8533770908320939</v>
      </c>
      <c r="W16" s="10">
        <v>4</v>
      </c>
      <c r="X16" s="10">
        <v>-20</v>
      </c>
      <c r="Y16" s="1">
        <v>-12</v>
      </c>
      <c r="Z16" s="25">
        <v>-8</v>
      </c>
      <c r="AA16" s="25">
        <v>14</v>
      </c>
      <c r="AB16" s="25">
        <v>6</v>
      </c>
      <c r="AC16" s="23">
        <f>(AC5/AB5-1)*100</f>
        <v>-5.9236258322634576</v>
      </c>
      <c r="AD16" s="23">
        <f>(AD5/AC5-1)*100</f>
        <v>33.5967501348821</v>
      </c>
      <c r="AE16" s="29">
        <v>22.758047274023042</v>
      </c>
      <c r="AF16" s="29">
        <v>13.790033865505569</v>
      </c>
      <c r="AG16" s="23">
        <v>19.174843965238676</v>
      </c>
      <c r="AH16" s="23">
        <v>18.517038643758198</v>
      </c>
    </row>
    <row r="17" spans="1:34" ht="12.95" customHeight="1" x14ac:dyDescent="0.2">
      <c r="A17" s="15" t="s">
        <v>1</v>
      </c>
      <c r="B17" s="10" t="s">
        <v>8</v>
      </c>
      <c r="C17" s="8">
        <f t="shared" si="2"/>
        <v>13.720228111372013</v>
      </c>
      <c r="D17" s="8">
        <f t="shared" si="2"/>
        <v>49.242389380530959</v>
      </c>
      <c r="E17" s="9">
        <v>-20</v>
      </c>
      <c r="F17" s="9">
        <f t="shared" si="2"/>
        <v>25.848563968668415</v>
      </c>
      <c r="G17" s="9">
        <f t="shared" si="2"/>
        <v>-7.4688796680497882</v>
      </c>
      <c r="H17" s="9">
        <f t="shared" si="2"/>
        <v>15.470852017937208</v>
      </c>
      <c r="I17" s="9">
        <f t="shared" si="2"/>
        <v>8.737864077669899</v>
      </c>
      <c r="J17" s="9">
        <f t="shared" si="2"/>
        <v>-3.9285714285714257</v>
      </c>
      <c r="K17" s="6">
        <v>2</v>
      </c>
      <c r="L17" s="1">
        <v>9</v>
      </c>
      <c r="M17" s="1">
        <v>29</v>
      </c>
      <c r="N17" s="1">
        <v>12</v>
      </c>
      <c r="O17" s="1">
        <v>27</v>
      </c>
      <c r="P17" s="1">
        <v>46</v>
      </c>
      <c r="Q17" s="23">
        <f t="shared" si="3"/>
        <v>13.966480446927365</v>
      </c>
      <c r="R17" s="23">
        <f t="shared" si="3"/>
        <v>-19.825708061002178</v>
      </c>
      <c r="S17" s="1">
        <v>6</v>
      </c>
      <c r="T17" s="1">
        <v>18</v>
      </c>
      <c r="U17" s="1">
        <v>13</v>
      </c>
      <c r="V17" s="9">
        <f t="shared" ref="V17:V24" si="4">(V6/U6-1)*100</f>
        <v>-4.1123660584998722</v>
      </c>
      <c r="W17" s="10">
        <v>9</v>
      </c>
      <c r="X17" s="10">
        <v>-16</v>
      </c>
      <c r="Y17" s="1">
        <v>-8</v>
      </c>
      <c r="Z17" s="25">
        <v>-1</v>
      </c>
      <c r="AA17" s="25">
        <v>10</v>
      </c>
      <c r="AB17" s="25">
        <v>14</v>
      </c>
      <c r="AC17" s="23">
        <f t="shared" ref="AC17:AD24" si="5">(AC6/AB6-1)*100</f>
        <v>-0.14000869019457074</v>
      </c>
      <c r="AD17" s="23">
        <f t="shared" si="5"/>
        <v>23.061303422935598</v>
      </c>
      <c r="AE17" s="29">
        <v>22.141903040779432</v>
      </c>
      <c r="AF17" s="29">
        <v>-3.3515599871341228</v>
      </c>
      <c r="AG17" s="23">
        <v>21.528887113951001</v>
      </c>
      <c r="AH17" s="23">
        <v>13.763452638497142</v>
      </c>
    </row>
    <row r="18" spans="1:34" ht="12.95" customHeight="1" x14ac:dyDescent="0.2">
      <c r="A18" s="15" t="s">
        <v>2</v>
      </c>
      <c r="B18" s="10" t="s">
        <v>8</v>
      </c>
      <c r="C18" s="8">
        <f t="shared" si="2"/>
        <v>22.06165703275531</v>
      </c>
      <c r="D18" s="8">
        <f t="shared" si="2"/>
        <v>17.413338595106541</v>
      </c>
      <c r="E18" s="9">
        <v>-46</v>
      </c>
      <c r="F18" s="9">
        <f t="shared" si="2"/>
        <v>55.405405405405396</v>
      </c>
      <c r="G18" s="9">
        <f t="shared" si="2"/>
        <v>-11.304347826086957</v>
      </c>
      <c r="H18" s="9">
        <f t="shared" si="2"/>
        <v>-9.8039215686274499</v>
      </c>
      <c r="I18" s="9">
        <f t="shared" si="2"/>
        <v>14.130434782608692</v>
      </c>
      <c r="J18" s="9">
        <f t="shared" si="2"/>
        <v>22.857142857142865</v>
      </c>
      <c r="K18" s="6">
        <v>27</v>
      </c>
      <c r="L18" s="1">
        <v>9</v>
      </c>
      <c r="M18" s="1">
        <v>35</v>
      </c>
      <c r="N18" s="1">
        <v>6</v>
      </c>
      <c r="O18" s="1">
        <v>65</v>
      </c>
      <c r="P18" s="1">
        <v>92</v>
      </c>
      <c r="Q18" s="23">
        <f t="shared" si="3"/>
        <v>28.624078624078631</v>
      </c>
      <c r="R18" s="23">
        <f t="shared" si="3"/>
        <v>-24.068767908309454</v>
      </c>
      <c r="S18" s="1">
        <v>8</v>
      </c>
      <c r="T18" s="1">
        <v>12</v>
      </c>
      <c r="U18" s="1">
        <v>0</v>
      </c>
      <c r="V18" s="9">
        <f t="shared" si="4"/>
        <v>-5.111388715386223</v>
      </c>
      <c r="W18" s="10">
        <v>30</v>
      </c>
      <c r="X18" s="10">
        <v>-12</v>
      </c>
      <c r="Y18" s="1">
        <v>-6</v>
      </c>
      <c r="Z18" s="25">
        <v>-8</v>
      </c>
      <c r="AA18" s="25">
        <v>7</v>
      </c>
      <c r="AB18" s="25">
        <v>4</v>
      </c>
      <c r="AC18" s="23">
        <f t="shared" si="5"/>
        <v>-7.5810127836686174</v>
      </c>
      <c r="AD18" s="23">
        <f t="shared" si="5"/>
        <v>37.304310529701908</v>
      </c>
      <c r="AE18" s="29">
        <v>23.834439672003139</v>
      </c>
      <c r="AF18" s="29">
        <v>-0.34054360850098719</v>
      </c>
      <c r="AG18" s="23">
        <v>19.319116623425934</v>
      </c>
      <c r="AH18" s="23">
        <v>18.370810352142563</v>
      </c>
    </row>
    <row r="19" spans="1:34" ht="12.95" customHeight="1" x14ac:dyDescent="0.2">
      <c r="A19" s="15" t="s">
        <v>3</v>
      </c>
      <c r="B19" s="10" t="s">
        <v>8</v>
      </c>
      <c r="C19" s="8">
        <f t="shared" si="2"/>
        <v>44.262295081967217</v>
      </c>
      <c r="D19" s="8">
        <f t="shared" si="2"/>
        <v>116.37094155844152</v>
      </c>
      <c r="E19" s="9">
        <v>-21</v>
      </c>
      <c r="F19" s="9">
        <f t="shared" si="2"/>
        <v>31.658291457286424</v>
      </c>
      <c r="G19" s="9">
        <f t="shared" si="2"/>
        <v>-13.358778625954193</v>
      </c>
      <c r="H19" s="9">
        <f t="shared" si="2"/>
        <v>16.299559471365633</v>
      </c>
      <c r="I19" s="9">
        <f t="shared" si="2"/>
        <v>-29.54545454545454</v>
      </c>
      <c r="J19" s="9">
        <f t="shared" si="2"/>
        <v>-18.817204301075275</v>
      </c>
      <c r="K19" s="6">
        <v>-13</v>
      </c>
      <c r="L19" s="1">
        <v>1</v>
      </c>
      <c r="M19" s="1">
        <v>27</v>
      </c>
      <c r="N19" s="1">
        <v>-10</v>
      </c>
      <c r="O19" s="1">
        <v>15</v>
      </c>
      <c r="P19" s="1">
        <v>22</v>
      </c>
      <c r="Q19" s="23">
        <f t="shared" si="3"/>
        <v>-28.037383177570096</v>
      </c>
      <c r="R19" s="23">
        <f t="shared" si="3"/>
        <v>-18.181818181818176</v>
      </c>
      <c r="S19" s="1">
        <v>-43</v>
      </c>
      <c r="T19" s="1">
        <v>-10</v>
      </c>
      <c r="U19" s="1">
        <v>-11</v>
      </c>
      <c r="V19" s="9">
        <f t="shared" si="4"/>
        <v>-87.068965517241381</v>
      </c>
      <c r="W19" s="10">
        <v>27</v>
      </c>
      <c r="X19" s="10">
        <v>-38</v>
      </c>
      <c r="Y19" s="28" t="s">
        <v>14</v>
      </c>
      <c r="Z19" s="25">
        <v>106</v>
      </c>
      <c r="AA19" s="25">
        <v>92</v>
      </c>
      <c r="AB19" s="25">
        <v>43</v>
      </c>
      <c r="AC19" s="9">
        <f t="shared" si="5"/>
        <v>31.598317560462675</v>
      </c>
      <c r="AD19" s="9">
        <f t="shared" si="5"/>
        <v>27.127447063523768</v>
      </c>
      <c r="AE19" s="31">
        <v>18.478944060339408</v>
      </c>
      <c r="AF19" s="31">
        <v>-6.2334217506631262</v>
      </c>
      <c r="AG19" s="23">
        <v>16.011315417256021</v>
      </c>
      <c r="AH19" s="23">
        <v>7.9248963667398087</v>
      </c>
    </row>
    <row r="20" spans="1:34" ht="12.95" customHeight="1" x14ac:dyDescent="0.2">
      <c r="A20" s="15" t="s">
        <v>4</v>
      </c>
      <c r="B20" s="10" t="s">
        <v>8</v>
      </c>
      <c r="C20" s="8">
        <f t="shared" si="2"/>
        <v>-18.181818181818187</v>
      </c>
      <c r="D20" s="8">
        <f t="shared" si="2"/>
        <v>1.6835016835017091</v>
      </c>
      <c r="E20" s="9">
        <v>21</v>
      </c>
      <c r="F20" s="9">
        <f t="shared" si="2"/>
        <v>-4.5454545454545414</v>
      </c>
      <c r="G20" s="9">
        <f t="shared" si="2"/>
        <v>11.428571428571432</v>
      </c>
      <c r="H20" s="9">
        <f t="shared" si="2"/>
        <v>35.897435897435905</v>
      </c>
      <c r="I20" s="9">
        <f t="shared" si="2"/>
        <v>69.182389937106919</v>
      </c>
      <c r="J20" s="9">
        <f t="shared" si="2"/>
        <v>-4.0892193308550207</v>
      </c>
      <c r="K20" s="6">
        <v>-2</v>
      </c>
      <c r="L20" s="1">
        <v>14</v>
      </c>
      <c r="M20" s="1">
        <v>26</v>
      </c>
      <c r="N20" s="1">
        <v>25</v>
      </c>
      <c r="O20" s="1">
        <v>10</v>
      </c>
      <c r="P20" s="1">
        <v>17</v>
      </c>
      <c r="Q20" s="23">
        <f t="shared" si="3"/>
        <v>8.9193825042881656</v>
      </c>
      <c r="R20" s="23">
        <f t="shared" si="3"/>
        <v>-13.228346456692918</v>
      </c>
      <c r="S20" s="1">
        <v>15</v>
      </c>
      <c r="T20" s="1">
        <v>27</v>
      </c>
      <c r="U20" s="1">
        <v>30</v>
      </c>
      <c r="V20" s="9">
        <f t="shared" si="4"/>
        <v>1.3672616786934988</v>
      </c>
      <c r="W20" s="10">
        <v>-10</v>
      </c>
      <c r="X20" s="10">
        <v>-21</v>
      </c>
      <c r="Y20" s="1">
        <v>-14</v>
      </c>
      <c r="Z20" s="25">
        <v>4</v>
      </c>
      <c r="AA20" s="25">
        <v>5</v>
      </c>
      <c r="AB20" s="25">
        <v>22</v>
      </c>
      <c r="AC20" s="23">
        <f t="shared" si="5"/>
        <v>1.5481651376147099</v>
      </c>
      <c r="AD20" s="23">
        <f t="shared" si="5"/>
        <v>6.9113495200451514</v>
      </c>
      <c r="AE20" s="29">
        <v>21.083764656174075</v>
      </c>
      <c r="AF20" s="29">
        <v>-6.5689610049725182</v>
      </c>
      <c r="AG20" s="23">
        <v>26.610644257703076</v>
      </c>
      <c r="AH20" s="23">
        <v>9.122418879056049</v>
      </c>
    </row>
    <row r="21" spans="1:34" ht="12.95" customHeight="1" x14ac:dyDescent="0.2">
      <c r="A21" s="15" t="s">
        <v>5</v>
      </c>
      <c r="B21" s="10" t="s">
        <v>8</v>
      </c>
      <c r="C21" s="8">
        <f t="shared" si="2"/>
        <v>1.8262313226341975</v>
      </c>
      <c r="D21" s="8">
        <f t="shared" si="2"/>
        <v>-4.6019021739130643</v>
      </c>
      <c r="E21" s="9">
        <v>-14</v>
      </c>
      <c r="F21" s="9">
        <f t="shared" si="2"/>
        <v>-5.9649122807017507</v>
      </c>
      <c r="G21" s="9">
        <f t="shared" si="2"/>
        <v>-1.1194029850746245</v>
      </c>
      <c r="H21" s="9">
        <f t="shared" si="2"/>
        <v>-44.150943396226417</v>
      </c>
      <c r="I21" s="9">
        <f t="shared" si="2"/>
        <v>-22.297297297297302</v>
      </c>
      <c r="J21" s="9">
        <f t="shared" si="2"/>
        <v>30.434782608695656</v>
      </c>
      <c r="K21" s="6">
        <v>15</v>
      </c>
      <c r="L21" s="1">
        <v>63</v>
      </c>
      <c r="M21" s="1">
        <v>48</v>
      </c>
      <c r="N21" s="1">
        <v>12</v>
      </c>
      <c r="O21" s="1">
        <v>34</v>
      </c>
      <c r="P21" s="1">
        <v>50</v>
      </c>
      <c r="Q21" s="23">
        <f t="shared" si="3"/>
        <v>53.418803418803428</v>
      </c>
      <c r="R21" s="23">
        <f t="shared" si="3"/>
        <v>-23.537604456824511</v>
      </c>
      <c r="S21" s="1">
        <v>0</v>
      </c>
      <c r="T21" s="1">
        <v>25</v>
      </c>
      <c r="U21" s="1">
        <v>25</v>
      </c>
      <c r="V21" s="9">
        <f t="shared" si="4"/>
        <v>26.807687800304691</v>
      </c>
      <c r="W21" s="10">
        <v>-1</v>
      </c>
      <c r="X21" s="10">
        <v>-24</v>
      </c>
      <c r="Y21" s="1">
        <v>-16</v>
      </c>
      <c r="Z21" s="25">
        <v>-18</v>
      </c>
      <c r="AA21" s="25">
        <v>19</v>
      </c>
      <c r="AB21" s="25">
        <v>-4</v>
      </c>
      <c r="AC21" s="23">
        <f t="shared" si="5"/>
        <v>-15.303966825756977</v>
      </c>
      <c r="AD21" s="23">
        <f t="shared" si="5"/>
        <v>53.727482678983819</v>
      </c>
      <c r="AE21" s="29">
        <v>23.700498768102896</v>
      </c>
      <c r="AF21" s="29">
        <v>39.684236094243388</v>
      </c>
      <c r="AG21" s="23">
        <v>16.710718508729229</v>
      </c>
      <c r="AH21" s="23">
        <v>23.689621264042415</v>
      </c>
    </row>
    <row r="22" spans="1:34" ht="12.95" customHeight="1" x14ac:dyDescent="0.2">
      <c r="A22" s="15" t="s">
        <v>6</v>
      </c>
      <c r="B22" s="10" t="s">
        <v>8</v>
      </c>
      <c r="C22" s="8">
        <f t="shared" si="2"/>
        <v>-7.9785650491217446</v>
      </c>
      <c r="D22" s="8">
        <f t="shared" si="2"/>
        <v>-2.6318343578130232</v>
      </c>
      <c r="E22" s="9">
        <v>-21</v>
      </c>
      <c r="F22" s="9">
        <f t="shared" si="2"/>
        <v>3.6036036036036112</v>
      </c>
      <c r="G22" s="9">
        <f t="shared" si="2"/>
        <v>-11.739130434782608</v>
      </c>
      <c r="H22" s="9">
        <f t="shared" si="2"/>
        <v>-40.394088669950733</v>
      </c>
      <c r="I22" s="9">
        <f t="shared" si="2"/>
        <v>-31.404958677685947</v>
      </c>
      <c r="J22" s="9">
        <f t="shared" si="2"/>
        <v>-19.277108433734934</v>
      </c>
      <c r="K22" s="6">
        <v>21</v>
      </c>
      <c r="L22" s="1">
        <v>54</v>
      </c>
      <c r="M22" s="1">
        <v>48</v>
      </c>
      <c r="N22" s="1">
        <v>24</v>
      </c>
      <c r="O22" s="1">
        <v>9</v>
      </c>
      <c r="P22" s="1">
        <v>12</v>
      </c>
      <c r="Q22" s="23">
        <f t="shared" si="3"/>
        <v>43.214285714285715</v>
      </c>
      <c r="R22" s="23">
        <f t="shared" si="3"/>
        <v>-31.172069825436409</v>
      </c>
      <c r="S22" s="1">
        <v>0</v>
      </c>
      <c r="T22" s="1">
        <v>-7</v>
      </c>
      <c r="U22" s="1">
        <v>25</v>
      </c>
      <c r="V22" s="9">
        <f t="shared" si="4"/>
        <v>54.033011522890064</v>
      </c>
      <c r="W22" s="10">
        <v>23</v>
      </c>
      <c r="X22" s="10">
        <v>-47</v>
      </c>
      <c r="Y22" s="1">
        <v>-53</v>
      </c>
      <c r="Z22" s="25">
        <v>29</v>
      </c>
      <c r="AA22" s="25">
        <v>27</v>
      </c>
      <c r="AB22" s="25">
        <v>-23</v>
      </c>
      <c r="AC22" s="23">
        <f t="shared" si="5"/>
        <v>14.811083123425695</v>
      </c>
      <c r="AD22" s="23">
        <f t="shared" si="5"/>
        <v>48.924967090829298</v>
      </c>
      <c r="AE22" s="29">
        <v>6.7766647024160243</v>
      </c>
      <c r="AF22" s="29">
        <v>54.939293598233995</v>
      </c>
      <c r="AG22" s="23">
        <v>16.135351736420311</v>
      </c>
      <c r="AH22" s="23">
        <v>-34.043858303941107</v>
      </c>
    </row>
    <row r="23" spans="1:34" ht="12.95" customHeight="1" x14ac:dyDescent="0.2">
      <c r="A23" s="15" t="s">
        <v>7</v>
      </c>
      <c r="B23" s="10" t="s">
        <v>8</v>
      </c>
      <c r="C23" s="8">
        <f t="shared" si="2"/>
        <v>61.783439490445872</v>
      </c>
      <c r="D23" s="8">
        <f t="shared" si="2"/>
        <v>-55.905511811023615</v>
      </c>
      <c r="E23" s="9">
        <v>318</v>
      </c>
      <c r="F23" s="9">
        <f t="shared" si="2"/>
        <v>-23.913043478260864</v>
      </c>
      <c r="G23" s="9">
        <f t="shared" si="2"/>
        <v>-22.857142857142854</v>
      </c>
      <c r="H23" s="9">
        <f t="shared" si="2"/>
        <v>-18.518518518518523</v>
      </c>
      <c r="I23" s="9">
        <f t="shared" si="2"/>
        <v>36.363636363636353</v>
      </c>
      <c r="J23" s="9">
        <f t="shared" si="2"/>
        <v>136.66666666666666</v>
      </c>
      <c r="K23" s="6">
        <v>10</v>
      </c>
      <c r="L23" s="1">
        <v>32</v>
      </c>
      <c r="M23" s="1">
        <v>48</v>
      </c>
      <c r="N23" s="1">
        <v>28</v>
      </c>
      <c r="O23" s="1">
        <v>49</v>
      </c>
      <c r="P23" s="1">
        <v>89</v>
      </c>
      <c r="Q23" s="23">
        <f t="shared" si="3"/>
        <v>67.948717948717956</v>
      </c>
      <c r="R23" s="23">
        <f t="shared" si="3"/>
        <v>-33.369683751363141</v>
      </c>
      <c r="S23" s="1">
        <v>2</v>
      </c>
      <c r="T23" s="1">
        <v>39</v>
      </c>
      <c r="U23" s="1">
        <v>17</v>
      </c>
      <c r="V23" s="9">
        <f t="shared" si="4"/>
        <v>31.462348499900639</v>
      </c>
      <c r="W23" s="10">
        <v>2</v>
      </c>
      <c r="X23" s="10">
        <v>-10</v>
      </c>
      <c r="Y23" s="1">
        <v>-6</v>
      </c>
      <c r="Z23" s="25">
        <v>-25</v>
      </c>
      <c r="AA23" s="25">
        <v>16</v>
      </c>
      <c r="AB23" s="25">
        <v>1</v>
      </c>
      <c r="AC23" s="23">
        <f t="shared" si="5"/>
        <v>-21.461232604373759</v>
      </c>
      <c r="AD23" s="23">
        <f t="shared" si="5"/>
        <v>55.980255663840019</v>
      </c>
      <c r="AE23" s="29">
        <v>20.894190197987662</v>
      </c>
      <c r="AF23" s="29">
        <v>37.103161285992336</v>
      </c>
      <c r="AG23" s="23">
        <v>22.181426543300532</v>
      </c>
      <c r="AH23" s="23">
        <v>39.9310842214921</v>
      </c>
    </row>
    <row r="24" spans="1:34" ht="12.95" customHeight="1" x14ac:dyDescent="0.2">
      <c r="A24" s="15" t="s">
        <v>4</v>
      </c>
      <c r="B24" s="10" t="s">
        <v>8</v>
      </c>
      <c r="C24" s="8">
        <f t="shared" si="2"/>
        <v>241.83673469387733</v>
      </c>
      <c r="D24" s="8">
        <f t="shared" si="2"/>
        <v>16.119402985074593</v>
      </c>
      <c r="E24" s="9">
        <v>-55</v>
      </c>
      <c r="F24" s="9">
        <f t="shared" si="2"/>
        <v>-82.35294117647058</v>
      </c>
      <c r="G24" s="9">
        <f t="shared" si="2"/>
        <v>1066.6666666666665</v>
      </c>
      <c r="H24" s="9">
        <f t="shared" si="2"/>
        <v>-85.714285714285722</v>
      </c>
      <c r="I24" s="9">
        <f t="shared" si="2"/>
        <v>-60</v>
      </c>
      <c r="J24" s="9">
        <f t="shared" si="2"/>
        <v>500</v>
      </c>
      <c r="K24" s="6">
        <v>17</v>
      </c>
      <c r="L24" s="10" t="s">
        <v>12</v>
      </c>
      <c r="M24" s="1">
        <v>48</v>
      </c>
      <c r="N24" s="1">
        <v>-46</v>
      </c>
      <c r="O24" s="1">
        <v>102</v>
      </c>
      <c r="P24" s="1">
        <v>26</v>
      </c>
      <c r="Q24" s="23">
        <f t="shared" si="3"/>
        <v>7.2727272727272751</v>
      </c>
      <c r="R24" s="23">
        <f t="shared" si="3"/>
        <v>78.813559322033882</v>
      </c>
      <c r="S24" s="1">
        <v>-7</v>
      </c>
      <c r="T24" s="1">
        <v>27</v>
      </c>
      <c r="U24" s="1">
        <v>51</v>
      </c>
      <c r="V24" s="9">
        <f t="shared" si="4"/>
        <v>-8.6302454473475834</v>
      </c>
      <c r="W24" s="10">
        <v>-51</v>
      </c>
      <c r="X24" s="10">
        <v>-57</v>
      </c>
      <c r="Y24" s="1">
        <v>-19</v>
      </c>
      <c r="Z24" s="25">
        <v>2</v>
      </c>
      <c r="AA24" s="25">
        <v>38</v>
      </c>
      <c r="AB24" s="25">
        <v>-10</v>
      </c>
      <c r="AC24" s="23">
        <f t="shared" si="5"/>
        <v>-13.730929264909841</v>
      </c>
      <c r="AD24" s="23">
        <f t="shared" si="5"/>
        <v>48.392282958199353</v>
      </c>
      <c r="AE24" s="29">
        <v>123.40195016251351</v>
      </c>
      <c r="AF24" s="29">
        <v>31.522793404461691</v>
      </c>
      <c r="AG24" s="23">
        <v>-24.336283185840713</v>
      </c>
      <c r="AH24" s="23">
        <v>-6.2378167641325426</v>
      </c>
    </row>
    <row r="25" spans="1:34" ht="12.95" customHeight="1" x14ac:dyDescent="0.2">
      <c r="A25" s="15"/>
      <c r="E25" s="6"/>
      <c r="F25" s="6"/>
      <c r="G25" s="6"/>
      <c r="H25" s="6"/>
      <c r="I25" s="6"/>
      <c r="J25" s="6"/>
      <c r="K25" s="6"/>
      <c r="Q25" s="23"/>
      <c r="R25" s="23"/>
      <c r="W25" s="10"/>
      <c r="X25" s="10"/>
      <c r="Z25" s="25"/>
      <c r="AA25" s="25"/>
      <c r="AB25" s="25"/>
      <c r="AD25" s="3"/>
      <c r="AE25" s="30"/>
      <c r="AF25" s="30"/>
      <c r="AG25"/>
      <c r="AH25"/>
    </row>
    <row r="26" spans="1:34" ht="12.95" customHeight="1" x14ac:dyDescent="0.2">
      <c r="A26" s="15"/>
      <c r="B26" s="33" t="s">
        <v>11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Q26" s="23"/>
      <c r="R26" s="23"/>
      <c r="W26" s="10"/>
      <c r="X26" s="10"/>
      <c r="Z26" s="25"/>
      <c r="AA26" s="25"/>
      <c r="AB26" s="25"/>
      <c r="AD26" s="3"/>
      <c r="AE26" s="30"/>
      <c r="AF26" s="30"/>
      <c r="AG26"/>
      <c r="AH26"/>
    </row>
    <row r="27" spans="1:34" ht="12.95" customHeight="1" x14ac:dyDescent="0.2">
      <c r="A27" s="15" t="s">
        <v>0</v>
      </c>
      <c r="B27" s="4">
        <f t="shared" ref="B27:J27" si="6">B28+B32</f>
        <v>100</v>
      </c>
      <c r="C27" s="4">
        <f t="shared" si="6"/>
        <v>100</v>
      </c>
      <c r="D27" s="4">
        <f t="shared" si="6"/>
        <v>99.662367717176409</v>
      </c>
      <c r="E27" s="5">
        <f t="shared" si="6"/>
        <v>100</v>
      </c>
      <c r="F27" s="5">
        <f t="shared" si="6"/>
        <v>101.30772010116826</v>
      </c>
      <c r="G27" s="5">
        <f t="shared" si="6"/>
        <v>98.820117083555076</v>
      </c>
      <c r="H27" s="5">
        <f t="shared" si="6"/>
        <v>100</v>
      </c>
      <c r="I27" s="5">
        <f t="shared" si="6"/>
        <v>99.6</v>
      </c>
      <c r="J27" s="5">
        <f t="shared" si="6"/>
        <v>100</v>
      </c>
      <c r="K27" s="6">
        <v>100</v>
      </c>
      <c r="L27" s="1">
        <v>100</v>
      </c>
      <c r="M27" s="1">
        <v>100</v>
      </c>
      <c r="N27" s="1">
        <v>100</v>
      </c>
      <c r="O27" s="1">
        <v>100</v>
      </c>
      <c r="P27" s="1">
        <v>100</v>
      </c>
      <c r="Q27" s="23">
        <f>Q28+Q32</f>
        <v>99.969446990528553</v>
      </c>
      <c r="R27" s="23">
        <f>R28+R32</f>
        <v>100</v>
      </c>
      <c r="S27" s="1">
        <v>100</v>
      </c>
      <c r="T27" s="1">
        <v>100</v>
      </c>
      <c r="U27" s="1">
        <v>100</v>
      </c>
      <c r="V27" s="5">
        <f>V28+V32</f>
        <v>100</v>
      </c>
      <c r="W27" s="10">
        <v>100</v>
      </c>
      <c r="X27" s="10">
        <v>100</v>
      </c>
      <c r="Y27" s="1">
        <v>100</v>
      </c>
      <c r="Z27" s="25">
        <v>100</v>
      </c>
      <c r="AA27" s="25">
        <v>100</v>
      </c>
      <c r="AB27" s="25">
        <v>100</v>
      </c>
      <c r="AC27" s="23">
        <f>AC28+AC32</f>
        <v>100</v>
      </c>
      <c r="AD27" s="23">
        <f>AD28+AD32</f>
        <v>100</v>
      </c>
      <c r="AE27" s="29">
        <v>100</v>
      </c>
      <c r="AF27" s="29">
        <v>100.00170065134947</v>
      </c>
      <c r="AG27" s="23">
        <v>99.999999999999986</v>
      </c>
      <c r="AH27" s="1">
        <v>99.999999999999986</v>
      </c>
    </row>
    <row r="28" spans="1:34" ht="12.95" customHeight="1" x14ac:dyDescent="0.2">
      <c r="A28" s="15" t="s">
        <v>1</v>
      </c>
      <c r="B28" s="8">
        <f t="shared" ref="B28:J28" si="7">SUM(B29:B31)</f>
        <v>45.20090978013647</v>
      </c>
      <c r="C28" s="8">
        <f t="shared" si="7"/>
        <v>47.94908062234795</v>
      </c>
      <c r="D28" s="8">
        <f t="shared" si="7"/>
        <v>58.836108849866264</v>
      </c>
      <c r="E28" s="9">
        <f t="shared" si="7"/>
        <v>57</v>
      </c>
      <c r="F28" s="9">
        <f t="shared" si="7"/>
        <v>64.307720101168258</v>
      </c>
      <c r="G28" s="9">
        <f t="shared" si="7"/>
        <v>61.597658328898348</v>
      </c>
      <c r="H28" s="9">
        <f t="shared" si="7"/>
        <v>78</v>
      </c>
      <c r="I28" s="9">
        <f t="shared" si="7"/>
        <v>83</v>
      </c>
      <c r="J28" s="9">
        <f t="shared" si="7"/>
        <v>80.7</v>
      </c>
      <c r="K28" s="6">
        <v>76</v>
      </c>
      <c r="L28" s="1">
        <v>68</v>
      </c>
      <c r="M28" s="1">
        <v>65</v>
      </c>
      <c r="N28" s="1">
        <v>65</v>
      </c>
      <c r="O28" s="1">
        <v>64</v>
      </c>
      <c r="P28" s="1">
        <v>63</v>
      </c>
      <c r="Q28" s="23">
        <f>Q6/Q5*100</f>
        <v>56.095325389550865</v>
      </c>
      <c r="R28" s="23">
        <f>R6/R5*100</f>
        <v>57.276264591439684</v>
      </c>
      <c r="S28" s="1">
        <v>59</v>
      </c>
      <c r="T28" s="1">
        <v>57</v>
      </c>
      <c r="U28" s="1">
        <v>55</v>
      </c>
      <c r="V28" s="9">
        <f>V6/V5*100</f>
        <v>47.861806442286841</v>
      </c>
      <c r="W28" s="10">
        <v>50</v>
      </c>
      <c r="X28" s="10">
        <v>53</v>
      </c>
      <c r="Y28" s="1">
        <v>55</v>
      </c>
      <c r="Z28" s="25">
        <v>60</v>
      </c>
      <c r="AA28" s="25">
        <v>58</v>
      </c>
      <c r="AB28" s="25">
        <v>62</v>
      </c>
      <c r="AC28" s="23">
        <f>AC6/AC5*100</f>
        <v>65.644736424513624</v>
      </c>
      <c r="AD28" s="23">
        <f>AD6/AD5*100</f>
        <v>60.46798907233638</v>
      </c>
      <c r="AE28" s="29">
        <v>60.164489598451866</v>
      </c>
      <c r="AF28" s="29">
        <v>51.101171748779784</v>
      </c>
      <c r="AG28" s="23">
        <v>52.110565671556586</v>
      </c>
      <c r="AH28" s="23">
        <v>50.020469103694069</v>
      </c>
    </row>
    <row r="29" spans="1:34" ht="12.95" customHeight="1" x14ac:dyDescent="0.2">
      <c r="A29" s="15" t="s">
        <v>2</v>
      </c>
      <c r="B29" s="8">
        <v>15.739196360879454</v>
      </c>
      <c r="C29" s="8">
        <v>17.920792079207921</v>
      </c>
      <c r="D29" s="8">
        <v>17.3</v>
      </c>
      <c r="E29" s="9">
        <v>11</v>
      </c>
      <c r="F29" s="9">
        <v>15.307720101168254</v>
      </c>
      <c r="G29" s="9">
        <v>13.597658328898349</v>
      </c>
      <c r="H29" s="6">
        <v>14</v>
      </c>
      <c r="I29" s="6">
        <v>16</v>
      </c>
      <c r="J29" s="7">
        <v>16.7</v>
      </c>
      <c r="K29" s="6">
        <v>23</v>
      </c>
      <c r="L29" s="1">
        <v>20</v>
      </c>
      <c r="M29" s="1">
        <v>20</v>
      </c>
      <c r="N29" s="1">
        <v>19</v>
      </c>
      <c r="O29" s="1">
        <v>25</v>
      </c>
      <c r="P29" s="1">
        <v>32</v>
      </c>
      <c r="Q29" s="23">
        <f>(Q7/Q5)*100</f>
        <v>31.989000916590282</v>
      </c>
      <c r="R29" s="23">
        <f>(R7/R5)*100</f>
        <v>30.933852140077821</v>
      </c>
      <c r="S29" s="1">
        <v>32</v>
      </c>
      <c r="T29" s="1">
        <v>30</v>
      </c>
      <c r="U29" s="1">
        <v>25</v>
      </c>
      <c r="V29" s="25">
        <f>(V7/V5)*100</f>
        <v>21.960151299780762</v>
      </c>
      <c r="W29" s="10">
        <v>28</v>
      </c>
      <c r="X29" s="10">
        <v>31</v>
      </c>
      <c r="Y29" s="1">
        <v>33</v>
      </c>
      <c r="Z29" s="25">
        <v>33</v>
      </c>
      <c r="AA29" s="25">
        <v>31</v>
      </c>
      <c r="AB29" s="25">
        <v>30</v>
      </c>
      <c r="AC29" s="23">
        <f>(AC7/AC5)*100</f>
        <v>29.597892665587612</v>
      </c>
      <c r="AD29" s="23">
        <f>(AD7/AD5)*100</f>
        <v>30.419289701864834</v>
      </c>
      <c r="AE29" s="29">
        <v>30.686018384131593</v>
      </c>
      <c r="AF29" s="29">
        <v>26.87539327562456</v>
      </c>
      <c r="AG29" s="23">
        <v>26.907928534733717</v>
      </c>
      <c r="AH29" s="23">
        <v>26.874729085392278</v>
      </c>
    </row>
    <row r="30" spans="1:34" ht="12.95" customHeight="1" x14ac:dyDescent="0.2">
      <c r="A30" s="15" t="s">
        <v>3</v>
      </c>
      <c r="B30" s="8">
        <v>12.949203942380592</v>
      </c>
      <c r="C30" s="8">
        <v>17.425742574257427</v>
      </c>
      <c r="D30" s="8">
        <v>31</v>
      </c>
      <c r="E30" s="9">
        <v>30</v>
      </c>
      <c r="F30" s="9">
        <v>35</v>
      </c>
      <c r="G30" s="9">
        <v>30</v>
      </c>
      <c r="H30" s="6">
        <v>40</v>
      </c>
      <c r="I30" s="6">
        <v>27</v>
      </c>
      <c r="J30" s="6">
        <v>30</v>
      </c>
      <c r="K30" s="6">
        <v>18</v>
      </c>
      <c r="L30" s="1">
        <v>15</v>
      </c>
      <c r="M30" s="1">
        <v>14</v>
      </c>
      <c r="N30" s="1">
        <v>11</v>
      </c>
      <c r="O30" s="1">
        <v>10</v>
      </c>
      <c r="P30" s="1">
        <v>8</v>
      </c>
      <c r="Q30" s="23">
        <f>(Q8/Q5)*100</f>
        <v>4.7051634586006728</v>
      </c>
      <c r="R30" s="23">
        <f>(R8/R5)*100</f>
        <v>4.9027237354085607</v>
      </c>
      <c r="S30" s="1">
        <v>3</v>
      </c>
      <c r="T30" s="1">
        <v>2</v>
      </c>
      <c r="U30" s="1">
        <v>2</v>
      </c>
      <c r="V30" s="25">
        <f>(V8/V5)*100</f>
        <v>0.18069241332787242</v>
      </c>
      <c r="W30" s="10">
        <v>0</v>
      </c>
      <c r="X30" s="10">
        <v>0</v>
      </c>
      <c r="Y30" s="1">
        <v>1</v>
      </c>
      <c r="Z30" s="25">
        <v>2</v>
      </c>
      <c r="AA30" s="25">
        <v>4</v>
      </c>
      <c r="AB30" s="25">
        <v>6</v>
      </c>
      <c r="AC30" s="23">
        <f>(AC8/AC5)*100</f>
        <v>7.9437620997175413</v>
      </c>
      <c r="AD30" s="23">
        <f>(AD8/AD5)*100</f>
        <v>7.5590925288038955</v>
      </c>
      <c r="AE30" s="29">
        <v>7.2955974842767297</v>
      </c>
      <c r="AF30" s="29">
        <v>6.0118025203652996</v>
      </c>
      <c r="AG30" s="23">
        <v>5.8522175923283291</v>
      </c>
      <c r="AH30" s="23">
        <v>5.3291913499975916</v>
      </c>
    </row>
    <row r="31" spans="1:34" ht="12.95" customHeight="1" x14ac:dyDescent="0.2">
      <c r="A31" s="15" t="s">
        <v>4</v>
      </c>
      <c r="B31" s="8">
        <v>16.512509476876421</v>
      </c>
      <c r="C31" s="8">
        <v>12.602545968882602</v>
      </c>
      <c r="D31" s="8">
        <v>10.536108849866265</v>
      </c>
      <c r="E31" s="9">
        <v>16</v>
      </c>
      <c r="F31" s="9">
        <v>14</v>
      </c>
      <c r="G31" s="9">
        <v>18</v>
      </c>
      <c r="H31" s="6">
        <v>24</v>
      </c>
      <c r="I31" s="6">
        <v>40</v>
      </c>
      <c r="J31" s="6">
        <v>34</v>
      </c>
      <c r="K31" s="6">
        <v>35</v>
      </c>
      <c r="L31" s="1">
        <v>33</v>
      </c>
      <c r="M31" s="1">
        <v>31</v>
      </c>
      <c r="N31" s="1">
        <v>34</v>
      </c>
      <c r="O31" s="1">
        <v>29</v>
      </c>
      <c r="P31" s="1">
        <v>23</v>
      </c>
      <c r="Q31" s="23">
        <f>(Q9/Q5)*100</f>
        <v>19.401161014359914</v>
      </c>
      <c r="R31" s="23">
        <f>(R9/R5)*100</f>
        <v>21.439688715953306</v>
      </c>
      <c r="S31" s="1">
        <v>24</v>
      </c>
      <c r="T31" s="1">
        <v>25</v>
      </c>
      <c r="U31" s="1">
        <v>28</v>
      </c>
      <c r="V31" s="25">
        <f>(V9/V5)*100</f>
        <v>25.720962729178211</v>
      </c>
      <c r="W31" s="10">
        <v>22</v>
      </c>
      <c r="X31" s="10">
        <v>22</v>
      </c>
      <c r="Y31" s="1">
        <v>22</v>
      </c>
      <c r="Z31" s="25">
        <v>25</v>
      </c>
      <c r="AA31" s="25">
        <v>23</v>
      </c>
      <c r="AB31" s="25">
        <v>26</v>
      </c>
      <c r="AC31" s="23">
        <f>(AC9/AC5)*100</f>
        <v>28.103081659208485</v>
      </c>
      <c r="AD31" s="23">
        <f>(AD9/AD5)*100</f>
        <v>22.489606841667658</v>
      </c>
      <c r="AE31" s="29">
        <v>22.182873730043539</v>
      </c>
      <c r="AF31" s="29">
        <v>18.213975952789919</v>
      </c>
      <c r="AG31" s="23">
        <v>19.350419544494549</v>
      </c>
      <c r="AH31" s="23">
        <v>17.816548668304193</v>
      </c>
    </row>
    <row r="32" spans="1:34" ht="12.95" customHeight="1" x14ac:dyDescent="0.2">
      <c r="A32" s="15" t="s">
        <v>5</v>
      </c>
      <c r="B32" s="8">
        <f t="shared" ref="B32:J32" si="8">SUM(B33:B35)</f>
        <v>54.79909021986353</v>
      </c>
      <c r="C32" s="8">
        <f t="shared" si="8"/>
        <v>52.05091937765205</v>
      </c>
      <c r="D32" s="8">
        <f t="shared" si="8"/>
        <v>40.826258867310145</v>
      </c>
      <c r="E32" s="9">
        <f t="shared" si="8"/>
        <v>43</v>
      </c>
      <c r="F32" s="9">
        <f t="shared" si="8"/>
        <v>37</v>
      </c>
      <c r="G32" s="9">
        <f t="shared" si="8"/>
        <v>37.222458754656728</v>
      </c>
      <c r="H32" s="9">
        <f t="shared" si="8"/>
        <v>22</v>
      </c>
      <c r="I32" s="9">
        <f t="shared" si="8"/>
        <v>16.599999999999998</v>
      </c>
      <c r="J32" s="9">
        <f t="shared" si="8"/>
        <v>19.3</v>
      </c>
      <c r="K32" s="6">
        <v>24</v>
      </c>
      <c r="L32" s="1">
        <v>32</v>
      </c>
      <c r="M32" s="1">
        <v>35</v>
      </c>
      <c r="N32" s="1">
        <v>35</v>
      </c>
      <c r="O32" s="1">
        <v>36</v>
      </c>
      <c r="P32" s="1">
        <v>37</v>
      </c>
      <c r="Q32" s="23">
        <f>Q10/Q5*100</f>
        <v>43.874121600977695</v>
      </c>
      <c r="R32" s="23">
        <f>R10/R5*100</f>
        <v>42.723735408560309</v>
      </c>
      <c r="S32" s="1">
        <v>41</v>
      </c>
      <c r="T32" s="1">
        <v>43</v>
      </c>
      <c r="U32" s="1">
        <v>45</v>
      </c>
      <c r="V32" s="9">
        <f>V10/V5*100</f>
        <v>52.138193557713151</v>
      </c>
      <c r="W32" s="10">
        <v>50</v>
      </c>
      <c r="X32" s="10">
        <v>47</v>
      </c>
      <c r="Y32" s="1">
        <v>45</v>
      </c>
      <c r="Z32" s="25">
        <v>40</v>
      </c>
      <c r="AA32" s="25">
        <v>42</v>
      </c>
      <c r="AB32" s="25">
        <v>38</v>
      </c>
      <c r="AC32" s="23">
        <f>AC10/AC5*100</f>
        <v>34.355263575486369</v>
      </c>
      <c r="AD32" s="23">
        <f>AD10/AD5*100</f>
        <v>39.532010927663613</v>
      </c>
      <c r="AE32" s="29">
        <v>39.835510401548134</v>
      </c>
      <c r="AF32" s="29">
        <v>48.900528902569683</v>
      </c>
      <c r="AG32" s="23">
        <v>47.8894343284434</v>
      </c>
      <c r="AH32" s="23">
        <v>49.979530896305917</v>
      </c>
    </row>
    <row r="33" spans="1:34" ht="12.95" customHeight="1" x14ac:dyDescent="0.2">
      <c r="A33" s="15" t="s">
        <v>6</v>
      </c>
      <c r="B33" s="8">
        <v>50.932524639878693</v>
      </c>
      <c r="C33" s="8">
        <v>43.719943422913722</v>
      </c>
      <c r="D33" s="8">
        <v>35</v>
      </c>
      <c r="E33" s="9">
        <v>33</v>
      </c>
      <c r="F33" s="9">
        <v>31</v>
      </c>
      <c r="G33" s="9">
        <v>29</v>
      </c>
      <c r="H33" s="6">
        <v>18</v>
      </c>
      <c r="I33" s="6">
        <v>12</v>
      </c>
      <c r="J33" s="7">
        <v>11.3</v>
      </c>
      <c r="K33" s="6">
        <v>11</v>
      </c>
      <c r="L33" s="1">
        <v>14</v>
      </c>
      <c r="M33" s="1">
        <v>15</v>
      </c>
      <c r="N33" s="1">
        <v>17</v>
      </c>
      <c r="O33" s="1">
        <v>14</v>
      </c>
      <c r="P33" s="1">
        <v>11</v>
      </c>
      <c r="Q33" s="23">
        <f>(Q11/Q5)*100</f>
        <v>12.251756798044608</v>
      </c>
      <c r="R33" s="23">
        <f>(R11/R5)*100</f>
        <v>10.739299610894941</v>
      </c>
      <c r="S33" s="1">
        <v>10</v>
      </c>
      <c r="T33" s="1">
        <v>8</v>
      </c>
      <c r="U33" s="1">
        <v>8</v>
      </c>
      <c r="V33" s="25">
        <f>(V11/V5)*100</f>
        <v>11.91606235092876</v>
      </c>
      <c r="W33" s="10">
        <v>15</v>
      </c>
      <c r="X33" s="10">
        <v>10</v>
      </c>
      <c r="Y33" s="1">
        <v>5</v>
      </c>
      <c r="Z33" s="25">
        <v>7</v>
      </c>
      <c r="AA33" s="25">
        <v>8</v>
      </c>
      <c r="AB33" s="25">
        <v>6</v>
      </c>
      <c r="AC33" s="23">
        <f>(AC11/AC5)*100</f>
        <v>7.2328541051762993</v>
      </c>
      <c r="AD33" s="23">
        <f>(AD11/AD5)*100</f>
        <v>8.0627152868511693</v>
      </c>
      <c r="AE33" s="29">
        <v>7.0130624092888239</v>
      </c>
      <c r="AF33" s="29">
        <v>9.5491573272563386</v>
      </c>
      <c r="AG33" s="23">
        <v>9.305611050859067</v>
      </c>
      <c r="AH33" s="23">
        <v>5.1786832346000091</v>
      </c>
    </row>
    <row r="34" spans="1:34" ht="12.95" customHeight="1" x14ac:dyDescent="0.2">
      <c r="A34" s="15" t="s">
        <v>7</v>
      </c>
      <c r="B34" s="8">
        <v>2.3805913570887034</v>
      </c>
      <c r="C34" s="8">
        <v>3.5926449787835928</v>
      </c>
      <c r="D34" s="8">
        <v>1.3024770322130483</v>
      </c>
      <c r="E34" s="9">
        <v>7</v>
      </c>
      <c r="F34" s="9">
        <v>5</v>
      </c>
      <c r="G34" s="9">
        <v>3.5258116019159127</v>
      </c>
      <c r="H34" s="6">
        <v>3</v>
      </c>
      <c r="I34" s="7">
        <v>4.2</v>
      </c>
      <c r="J34" s="6">
        <v>7</v>
      </c>
      <c r="K34" s="6">
        <v>11</v>
      </c>
      <c r="L34" s="1">
        <v>12</v>
      </c>
      <c r="M34" s="1">
        <v>13</v>
      </c>
      <c r="N34" s="1">
        <v>15</v>
      </c>
      <c r="O34" s="1">
        <v>17</v>
      </c>
      <c r="P34" s="1">
        <v>21</v>
      </c>
      <c r="Q34" s="23">
        <f>(Q12/Q5)*100</f>
        <v>28.017109685304003</v>
      </c>
      <c r="R34" s="23">
        <f>(R12/R5)*100</f>
        <v>23.774319066147857</v>
      </c>
      <c r="S34" s="1">
        <v>23</v>
      </c>
      <c r="T34" s="1">
        <v>27</v>
      </c>
      <c r="U34" s="1">
        <v>27</v>
      </c>
      <c r="V34" s="25">
        <f>(V12/V5)*100</f>
        <v>31.88136940756981</v>
      </c>
      <c r="W34" s="10">
        <v>31</v>
      </c>
      <c r="X34" s="10">
        <v>35</v>
      </c>
      <c r="Y34" s="1">
        <v>38</v>
      </c>
      <c r="Z34" s="25">
        <v>31</v>
      </c>
      <c r="AA34" s="25">
        <v>32</v>
      </c>
      <c r="AB34" s="25">
        <v>30</v>
      </c>
      <c r="AC34" s="23">
        <f>(AC12/AC5)*100</f>
        <v>25.075375289599798</v>
      </c>
      <c r="AD34" s="23">
        <f>(AD12/AD5)*100</f>
        <v>29.276636180068895</v>
      </c>
      <c r="AE34" s="29">
        <v>28.832123850991774</v>
      </c>
      <c r="AF34" s="29">
        <v>34.739205115559258</v>
      </c>
      <c r="AG34" s="23">
        <v>35.615617329756269</v>
      </c>
      <c r="AH34" s="23">
        <v>42.050763377161296</v>
      </c>
    </row>
    <row r="35" spans="1:34" ht="12.95" customHeight="1" x14ac:dyDescent="0.2">
      <c r="A35" s="16" t="s">
        <v>4</v>
      </c>
      <c r="B35" s="18">
        <v>1.4859742228961337</v>
      </c>
      <c r="C35" s="18">
        <v>4.7383309759547352</v>
      </c>
      <c r="D35" s="18">
        <v>4.5237818350971004</v>
      </c>
      <c r="E35" s="19">
        <v>3</v>
      </c>
      <c r="F35" s="19">
        <v>1</v>
      </c>
      <c r="G35" s="19">
        <v>4.6966471527408169</v>
      </c>
      <c r="H35" s="20">
        <v>1</v>
      </c>
      <c r="I35" s="21">
        <v>0.4</v>
      </c>
      <c r="J35" s="20">
        <v>1</v>
      </c>
      <c r="K35" s="20">
        <v>2</v>
      </c>
      <c r="L35" s="2">
        <v>6</v>
      </c>
      <c r="M35" s="2">
        <v>7</v>
      </c>
      <c r="N35" s="2">
        <v>3</v>
      </c>
      <c r="O35" s="2">
        <v>5</v>
      </c>
      <c r="P35" s="2">
        <v>5</v>
      </c>
      <c r="Q35" s="24">
        <f>(Q13/Q5)*100</f>
        <v>3.6052551176290866</v>
      </c>
      <c r="R35" s="24">
        <f>(R13/R5)*100</f>
        <v>8.210116731517509</v>
      </c>
      <c r="S35" s="2">
        <v>8</v>
      </c>
      <c r="T35" s="2">
        <v>8</v>
      </c>
      <c r="U35" s="2">
        <v>10</v>
      </c>
      <c r="V35" s="26">
        <f>(V13/V5)*100</f>
        <v>8.3407617992145902</v>
      </c>
      <c r="W35" s="27">
        <v>4</v>
      </c>
      <c r="X35" s="27">
        <v>2</v>
      </c>
      <c r="Y35" s="2">
        <v>2</v>
      </c>
      <c r="Z35" s="26">
        <v>2</v>
      </c>
      <c r="AA35" s="26">
        <v>3</v>
      </c>
      <c r="AB35" s="26">
        <v>2</v>
      </c>
      <c r="AC35" s="24">
        <f>(AC13/AC5)*100</f>
        <v>1.9740391634136278</v>
      </c>
      <c r="AD35" s="24">
        <f>(AD13/AD5)*100</f>
        <v>2.1926594607435561</v>
      </c>
      <c r="AE35" s="32">
        <v>3.9903241412675374</v>
      </c>
      <c r="AF35" s="32">
        <v>4.6121664597540857</v>
      </c>
      <c r="AG35" s="24">
        <v>2.928249329299617</v>
      </c>
      <c r="AH35" s="24">
        <v>2.316620912199586</v>
      </c>
    </row>
    <row r="36" spans="1:34" ht="12.9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34" ht="12.95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</row>
  </sheetData>
  <mergeCells count="3">
    <mergeCell ref="B4:M4"/>
    <mergeCell ref="B15:M15"/>
    <mergeCell ref="B26:M26"/>
  </mergeCells>
  <phoneticPr fontId="0" type="noConversion"/>
  <pageMargins left="0.75" right="0.75" top="1" bottom="1" header="0.5" footer="0.5"/>
  <pageSetup scale="97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  <ignoredErrors>
    <ignoredError sqref="B10:D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2005-02-22T08:59:15Z</cp:lastPrinted>
  <dcterms:created xsi:type="dcterms:W3CDTF">2003-07-04T07:11:18Z</dcterms:created>
  <dcterms:modified xsi:type="dcterms:W3CDTF">2026-09-26T05:57:24Z</dcterms:modified>
</cp:coreProperties>
</file>