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0875" windowHeight="5385"/>
  </bookViews>
  <sheets>
    <sheet name="Sheet1" sheetId="1" r:id="rId1"/>
  </sheets>
  <definedNames>
    <definedName name="_xlnm.Print_Area" localSheetId="0">Sheet1!$A$1:$M$62</definedName>
  </definedNames>
  <calcPr calcId="144525"/>
</workbook>
</file>

<file path=xl/calcChain.xml><?xml version="1.0" encoding="utf-8"?>
<calcChain xmlns="http://schemas.openxmlformats.org/spreadsheetml/2006/main">
  <c r="AH60" i="1" l="1"/>
  <c r="AG60" i="1"/>
  <c r="AF60" i="1"/>
  <c r="AF57" i="1"/>
  <c r="AH59" i="1"/>
  <c r="AG59" i="1"/>
  <c r="AF59" i="1"/>
  <c r="AH58" i="1"/>
  <c r="AG58" i="1"/>
  <c r="AF58" i="1"/>
  <c r="AH57" i="1"/>
  <c r="AG57" i="1"/>
  <c r="AH56" i="1"/>
  <c r="AG56" i="1"/>
  <c r="AG53" i="1"/>
  <c r="AG52" i="1"/>
  <c r="AF56" i="1"/>
  <c r="AF53" i="1"/>
  <c r="AH55" i="1"/>
  <c r="AH53" i="1"/>
  <c r="AH52" i="1"/>
  <c r="AG55" i="1"/>
  <c r="AF55" i="1"/>
  <c r="AH54" i="1"/>
  <c r="AG54" i="1"/>
  <c r="AF54" i="1"/>
  <c r="AH49" i="1"/>
  <c r="AG49" i="1"/>
  <c r="AF49" i="1"/>
  <c r="AH48" i="1"/>
  <c r="AG48" i="1"/>
  <c r="AF48" i="1"/>
  <c r="AH47" i="1"/>
  <c r="AG47" i="1"/>
  <c r="AF47" i="1"/>
  <c r="AH46" i="1"/>
  <c r="AG46" i="1"/>
  <c r="AF46" i="1"/>
  <c r="AH45" i="1"/>
  <c r="AG45" i="1"/>
  <c r="AF45" i="1"/>
  <c r="AH44" i="1"/>
  <c r="AG44" i="1"/>
  <c r="AF44" i="1"/>
  <c r="AH43" i="1"/>
  <c r="AG43" i="1"/>
  <c r="AF43" i="1"/>
  <c r="AH42" i="1"/>
  <c r="AG42" i="1"/>
  <c r="AF42" i="1"/>
  <c r="AH41" i="1"/>
  <c r="AG41" i="1"/>
  <c r="AF41" i="1"/>
  <c r="AE60" i="1"/>
  <c r="AE59" i="1"/>
  <c r="AE58" i="1"/>
  <c r="AE57" i="1"/>
  <c r="AE56" i="1"/>
  <c r="AE55" i="1"/>
  <c r="AE54" i="1"/>
  <c r="AE53" i="1"/>
  <c r="AE49" i="1"/>
  <c r="AE48" i="1"/>
  <c r="AE47" i="1"/>
  <c r="AE46" i="1"/>
  <c r="AE45" i="1"/>
  <c r="AE44" i="1"/>
  <c r="AE43" i="1"/>
  <c r="AE42" i="1"/>
  <c r="AE41" i="1"/>
  <c r="T5" i="1"/>
  <c r="T41" i="1"/>
  <c r="H6" i="1"/>
  <c r="R6" i="1"/>
  <c r="R5" i="1"/>
  <c r="P9" i="1"/>
  <c r="R10" i="1"/>
  <c r="B11" i="1"/>
  <c r="J12" i="1"/>
  <c r="L12" i="1"/>
  <c r="M12" i="1"/>
  <c r="R12" i="1"/>
  <c r="V19" i="1"/>
  <c r="AB49" i="1"/>
  <c r="AA49" i="1"/>
  <c r="Z49" i="1"/>
  <c r="AD60" i="1"/>
  <c r="AC60" i="1"/>
  <c r="AD59" i="1"/>
  <c r="AD57" i="1"/>
  <c r="AC59" i="1"/>
  <c r="AD58" i="1"/>
  <c r="AC58" i="1"/>
  <c r="AC57" i="1"/>
  <c r="AD56" i="1"/>
  <c r="AC56" i="1"/>
  <c r="AD55" i="1"/>
  <c r="AC55" i="1"/>
  <c r="AC53" i="1"/>
  <c r="AC52" i="1"/>
  <c r="AD54" i="1"/>
  <c r="AD53" i="1"/>
  <c r="AC54" i="1"/>
  <c r="AD49" i="1"/>
  <c r="AC49" i="1"/>
  <c r="AD48" i="1"/>
  <c r="AC48" i="1"/>
  <c r="AD47" i="1"/>
  <c r="AC47" i="1"/>
  <c r="AD46" i="1"/>
  <c r="AC46" i="1"/>
  <c r="AD45" i="1"/>
  <c r="AC45" i="1"/>
  <c r="AD44" i="1"/>
  <c r="AC44" i="1"/>
  <c r="AD43" i="1"/>
  <c r="AC43" i="1"/>
  <c r="AD42" i="1"/>
  <c r="AC42" i="1"/>
  <c r="AD41" i="1"/>
  <c r="AC41" i="1"/>
  <c r="V60" i="1"/>
  <c r="V59" i="1"/>
  <c r="V58" i="1"/>
  <c r="V57" i="1"/>
  <c r="V56" i="1"/>
  <c r="V53" i="1"/>
  <c r="T48" i="1"/>
  <c r="T47" i="1"/>
  <c r="T46" i="1"/>
  <c r="T45" i="1"/>
  <c r="T44" i="1"/>
  <c r="T43" i="1"/>
  <c r="T42" i="1"/>
  <c r="T55" i="1"/>
  <c r="Q41" i="1"/>
  <c r="Q42" i="1"/>
  <c r="Q43" i="1"/>
  <c r="Q44" i="1"/>
  <c r="Q46" i="1"/>
  <c r="B53" i="1"/>
  <c r="C53" i="1"/>
  <c r="D53" i="1"/>
  <c r="B57" i="1"/>
  <c r="B52" i="1"/>
  <c r="C57" i="1"/>
  <c r="C52" i="1"/>
  <c r="D57" i="1"/>
  <c r="Q45" i="1"/>
  <c r="T56" i="1"/>
  <c r="T58" i="1"/>
  <c r="D52" i="1"/>
  <c r="AD52" i="1"/>
  <c r="T60" i="1"/>
  <c r="T54" i="1"/>
  <c r="T59" i="1"/>
  <c r="R55" i="1"/>
  <c r="R59" i="1"/>
  <c r="R60" i="1"/>
  <c r="R58" i="1"/>
  <c r="R57" i="1"/>
  <c r="R54" i="1"/>
  <c r="R56" i="1"/>
  <c r="T57" i="1"/>
  <c r="T53" i="1"/>
  <c r="T52" i="1"/>
  <c r="R53" i="1"/>
  <c r="R52" i="1"/>
  <c r="AE52" i="1"/>
  <c r="AF52" i="1"/>
</calcChain>
</file>

<file path=xl/sharedStrings.xml><?xml version="1.0" encoding="utf-8"?>
<sst xmlns="http://schemas.openxmlformats.org/spreadsheetml/2006/main" count="276" uniqueCount="41">
  <si>
    <t>Total, f.o.b.</t>
  </si>
  <si>
    <t xml:space="preserve">   CIS</t>
  </si>
  <si>
    <t xml:space="preserve">      Russia</t>
  </si>
  <si>
    <t xml:space="preserve">      Uzbekistan</t>
  </si>
  <si>
    <t xml:space="preserve">      Other</t>
  </si>
  <si>
    <t xml:space="preserve">   Non-CIS</t>
  </si>
  <si>
    <t xml:space="preserve">      Europe</t>
  </si>
  <si>
    <t xml:space="preserve">      Asia</t>
  </si>
  <si>
    <t>…</t>
  </si>
  <si>
    <t>-</t>
  </si>
  <si>
    <t>(in millions of U.S. Dollars)</t>
  </si>
  <si>
    <t>(percent change)</t>
  </si>
  <si>
    <t>(in percent of total exports f.o.b.)</t>
  </si>
  <si>
    <t xml:space="preserve"> -</t>
  </si>
  <si>
    <t>Total</t>
  </si>
  <si>
    <t xml:space="preserve">          EU countries</t>
  </si>
  <si>
    <t xml:space="preserve">            Austria</t>
  </si>
  <si>
    <t xml:space="preserve">            Belgium</t>
  </si>
  <si>
    <t xml:space="preserve">            Great Britain</t>
  </si>
  <si>
    <t xml:space="preserve">            Hungary</t>
  </si>
  <si>
    <t xml:space="preserve">            Germany</t>
  </si>
  <si>
    <t xml:space="preserve">            Greece</t>
  </si>
  <si>
    <t xml:space="preserve">            Denmark</t>
  </si>
  <si>
    <t xml:space="preserve">            Ireland</t>
  </si>
  <si>
    <t xml:space="preserve">            Spain</t>
  </si>
  <si>
    <t xml:space="preserve">            Italy</t>
  </si>
  <si>
    <t xml:space="preserve">            Latvia</t>
  </si>
  <si>
    <t xml:space="preserve">            Poland</t>
  </si>
  <si>
    <t xml:space="preserve">            Portugal</t>
  </si>
  <si>
    <t xml:space="preserve">            Slovakia </t>
  </si>
  <si>
    <t xml:space="preserve">            Slovenia</t>
  </si>
  <si>
    <t xml:space="preserve">            Finland</t>
  </si>
  <si>
    <t xml:space="preserve">            France</t>
  </si>
  <si>
    <t xml:space="preserve">            Czechia</t>
  </si>
  <si>
    <t xml:space="preserve">            Sweden</t>
  </si>
  <si>
    <t xml:space="preserve">            Estonia</t>
  </si>
  <si>
    <t xml:space="preserve">            Netherlands</t>
  </si>
  <si>
    <t xml:space="preserve">            Lithuania</t>
  </si>
  <si>
    <t xml:space="preserve">            Bulgaria</t>
  </si>
  <si>
    <t xml:space="preserve">            Roumania</t>
  </si>
  <si>
    <t>Destination of exports, 1993–2025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</si>
</sst>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.0"/>
    <numFmt numFmtId="181" formatCode="0.0"/>
  </numFmts>
  <fonts count="9" x14ac:knownFonts="1">
    <font>
      <sz val="10"/>
      <name val="Times New Roman"/>
    </font>
    <font>
      <sz val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2" fillId="0" borderId="0" xfId="2" applyFont="1"/>
    <xf numFmtId="0" fontId="2" fillId="0" borderId="1" xfId="2" applyFont="1" applyBorder="1"/>
    <xf numFmtId="0" fontId="2" fillId="0" borderId="0" xfId="2" applyFont="1" applyFill="1"/>
    <xf numFmtId="3" fontId="3" fillId="0" borderId="0" xfId="1" applyFont="1" applyFill="1"/>
    <xf numFmtId="1" fontId="2" fillId="0" borderId="0" xfId="2" applyNumberFormat="1" applyFont="1" applyFill="1"/>
    <xf numFmtId="3" fontId="3" fillId="0" borderId="0" xfId="1" applyNumberFormat="1" applyFont="1" applyFill="1"/>
    <xf numFmtId="0" fontId="2" fillId="0" borderId="0" xfId="2" applyFont="1" applyFill="1" applyAlignment="1">
      <alignment horizontal="right"/>
    </xf>
    <xf numFmtId="3" fontId="2" fillId="0" borderId="0" xfId="2" applyNumberFormat="1" applyFont="1" applyFill="1"/>
    <xf numFmtId="0" fontId="4" fillId="0" borderId="1" xfId="2" applyFont="1" applyBorder="1"/>
    <xf numFmtId="0" fontId="2" fillId="0" borderId="0" xfId="2" applyFont="1" applyFill="1" applyAlignment="1"/>
    <xf numFmtId="0" fontId="2" fillId="0" borderId="2" xfId="2" applyFont="1" applyBorder="1"/>
    <xf numFmtId="0" fontId="2" fillId="0" borderId="2" xfId="2" applyFont="1" applyBorder="1" applyAlignment="1">
      <alignment horizontal="right" wrapText="1"/>
    </xf>
    <xf numFmtId="0" fontId="2" fillId="0" borderId="0" xfId="2" applyFont="1" applyBorder="1"/>
    <xf numFmtId="0" fontId="2" fillId="0" borderId="3" xfId="2" applyFont="1" applyBorder="1"/>
    <xf numFmtId="0" fontId="2" fillId="0" borderId="4" xfId="2" applyFont="1" applyFill="1" applyBorder="1"/>
    <xf numFmtId="1" fontId="2" fillId="0" borderId="4" xfId="2" applyNumberFormat="1" applyFont="1" applyFill="1" applyBorder="1"/>
    <xf numFmtId="0" fontId="5" fillId="0" borderId="0" xfId="2" applyFont="1" applyFill="1" applyAlignment="1"/>
    <xf numFmtId="0" fontId="2" fillId="0" borderId="0" xfId="2" applyFont="1" applyAlignment="1">
      <alignment horizontal="right"/>
    </xf>
    <xf numFmtId="0" fontId="2" fillId="0" borderId="2" xfId="2" applyFont="1" applyBorder="1" applyAlignment="1">
      <alignment horizontal="right"/>
    </xf>
    <xf numFmtId="3" fontId="3" fillId="0" borderId="0" xfId="1" applyFont="1" applyFill="1" applyBorder="1"/>
    <xf numFmtId="0" fontId="2" fillId="0" borderId="5" xfId="2" applyFont="1" applyFill="1" applyBorder="1"/>
    <xf numFmtId="3" fontId="3" fillId="0" borderId="1" xfId="1" applyFont="1" applyFill="1" applyBorder="1"/>
    <xf numFmtId="3" fontId="3" fillId="0" borderId="1" xfId="1" applyNumberFormat="1" applyFont="1" applyFill="1" applyBorder="1"/>
    <xf numFmtId="0" fontId="6" fillId="0" borderId="0" xfId="0" applyFont="1"/>
    <xf numFmtId="0" fontId="2" fillId="0" borderId="6" xfId="2" applyFont="1" applyBorder="1"/>
    <xf numFmtId="180" fontId="3" fillId="0" borderId="0" xfId="1" applyNumberFormat="1" applyFont="1" applyFill="1" applyBorder="1"/>
    <xf numFmtId="0" fontId="6" fillId="0" borderId="0" xfId="0" applyFont="1" applyBorder="1" applyAlignment="1">
      <alignment horizontal="right"/>
    </xf>
    <xf numFmtId="181" fontId="6" fillId="0" borderId="0" xfId="0" applyNumberFormat="1" applyFont="1" applyBorder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0" xfId="2" applyFont="1" applyBorder="1" applyAlignment="1">
      <alignment horizontal="right"/>
    </xf>
    <xf numFmtId="180" fontId="3" fillId="0" borderId="0" xfId="1" applyNumberFormat="1" applyFont="1" applyFill="1" applyBorder="1" applyAlignment="1">
      <alignment horizontal="right"/>
    </xf>
    <xf numFmtId="0" fontId="2" fillId="0" borderId="6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81" fontId="2" fillId="0" borderId="0" xfId="2" applyNumberFormat="1" applyFont="1" applyAlignment="1">
      <alignment horizontal="right"/>
    </xf>
    <xf numFmtId="181" fontId="2" fillId="0" borderId="0" xfId="2" applyNumberFormat="1" applyFont="1"/>
    <xf numFmtId="3" fontId="2" fillId="0" borderId="0" xfId="2" applyNumberFormat="1" applyFont="1"/>
    <xf numFmtId="181" fontId="2" fillId="0" borderId="0" xfId="2" applyNumberFormat="1" applyFont="1" applyFill="1"/>
    <xf numFmtId="2" fontId="2" fillId="0" borderId="0" xfId="2" applyNumberFormat="1" applyFont="1" applyFill="1"/>
    <xf numFmtId="0" fontId="2" fillId="0" borderId="6" xfId="2" applyFont="1" applyFill="1" applyBorder="1" applyAlignment="1">
      <alignment horizontal="right"/>
    </xf>
    <xf numFmtId="3" fontId="3" fillId="0" borderId="0" xfId="1" applyFont="1" applyFill="1" applyAlignment="1">
      <alignment horizontal="right"/>
    </xf>
    <xf numFmtId="0" fontId="2" fillId="0" borderId="1" xfId="2" applyFont="1" applyBorder="1" applyAlignment="1">
      <alignment horizontal="right"/>
    </xf>
    <xf numFmtId="181" fontId="2" fillId="0" borderId="0" xfId="2" applyNumberFormat="1" applyFont="1" applyBorder="1"/>
    <xf numFmtId="181" fontId="3" fillId="0" borderId="0" xfId="1" applyNumberFormat="1" applyFont="1" applyFill="1" applyAlignment="1">
      <alignment horizontal="right"/>
    </xf>
    <xf numFmtId="181" fontId="3" fillId="0" borderId="0" xfId="1" applyNumberFormat="1" applyFont="1" applyFill="1" applyBorder="1" applyAlignment="1">
      <alignment horizontal="right"/>
    </xf>
    <xf numFmtId="181" fontId="2" fillId="0" borderId="1" xfId="2" applyNumberFormat="1" applyFont="1" applyBorder="1" applyAlignment="1">
      <alignment horizontal="right"/>
    </xf>
    <xf numFmtId="1" fontId="2" fillId="0" borderId="0" xfId="2" applyNumberFormat="1" applyFont="1"/>
    <xf numFmtId="1" fontId="2" fillId="0" borderId="1" xfId="2" applyNumberFormat="1" applyFont="1" applyBorder="1"/>
    <xf numFmtId="180" fontId="2" fillId="0" borderId="0" xfId="2" applyNumberFormat="1" applyFont="1" applyBorder="1"/>
    <xf numFmtId="180" fontId="2" fillId="0" borderId="0" xfId="2" applyNumberFormat="1" applyFont="1"/>
    <xf numFmtId="180" fontId="3" fillId="0" borderId="0" xfId="1" applyNumberFormat="1" applyFont="1" applyFill="1" applyAlignment="1">
      <alignment horizontal="right"/>
    </xf>
    <xf numFmtId="180" fontId="2" fillId="0" borderId="0" xfId="2" applyNumberFormat="1" applyFont="1" applyAlignment="1">
      <alignment horizontal="right"/>
    </xf>
    <xf numFmtId="180" fontId="3" fillId="0" borderId="0" xfId="1" applyNumberFormat="1" applyFont="1" applyFill="1"/>
    <xf numFmtId="180" fontId="2" fillId="0" borderId="1" xfId="2" applyNumberFormat="1" applyFont="1" applyBorder="1" applyAlignment="1">
      <alignment horizontal="right"/>
    </xf>
    <xf numFmtId="0" fontId="6" fillId="0" borderId="2" xfId="2" applyFont="1" applyBorder="1" applyAlignment="1">
      <alignment horizontal="right"/>
    </xf>
    <xf numFmtId="0" fontId="6" fillId="0" borderId="0" xfId="2" applyFont="1"/>
    <xf numFmtId="180" fontId="6" fillId="0" borderId="0" xfId="2" applyNumberFormat="1" applyFont="1"/>
    <xf numFmtId="0" fontId="7" fillId="0" borderId="0" xfId="0" applyFont="1" applyBorder="1" applyAlignment="1">
      <alignment horizontal="right" vertical="center" wrapText="1"/>
    </xf>
    <xf numFmtId="180" fontId="6" fillId="0" borderId="0" xfId="2" applyNumberFormat="1" applyFont="1" applyBorder="1"/>
    <xf numFmtId="0" fontId="6" fillId="0" borderId="0" xfId="2" applyFont="1" applyBorder="1"/>
    <xf numFmtId="180" fontId="8" fillId="0" borderId="0" xfId="1" applyNumberFormat="1" applyFont="1" applyFill="1" applyAlignment="1">
      <alignment horizontal="right"/>
    </xf>
    <xf numFmtId="180" fontId="6" fillId="0" borderId="0" xfId="2" applyNumberFormat="1" applyFont="1" applyAlignment="1">
      <alignment horizontal="right"/>
    </xf>
    <xf numFmtId="180" fontId="8" fillId="0" borderId="0" xfId="1" applyNumberFormat="1" applyFont="1" applyFill="1"/>
    <xf numFmtId="181" fontId="6" fillId="0" borderId="0" xfId="2" applyNumberFormat="1" applyFont="1"/>
    <xf numFmtId="180" fontId="8" fillId="0" borderId="0" xfId="1" applyNumberFormat="1" applyFont="1" applyFill="1" applyBorder="1" applyAlignment="1">
      <alignment horizontal="right"/>
    </xf>
    <xf numFmtId="180" fontId="6" fillId="0" borderId="1" xfId="2" applyNumberFormat="1" applyFont="1" applyBorder="1" applyAlignment="1">
      <alignment horizontal="right"/>
    </xf>
    <xf numFmtId="181" fontId="6" fillId="0" borderId="1" xfId="2" applyNumberFormat="1" applyFont="1" applyBorder="1"/>
    <xf numFmtId="0" fontId="2" fillId="0" borderId="7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</cellXfs>
  <cellStyles count="3">
    <cellStyle name="imf-zero decimal_bop tables red 1999" xfId="1"/>
    <cellStyle name="Normal_bop tables red 1999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1"/>
  <sheetViews>
    <sheetView tabSelected="1" topLeftCell="B1" workbookViewId="0">
      <selection activeCell="AF62" sqref="AF62"/>
    </sheetView>
  </sheetViews>
  <sheetFormatPr defaultColWidth="8.6640625" defaultRowHeight="12.95" customHeight="1" x14ac:dyDescent="0.2"/>
  <cols>
    <col min="1" max="1" width="24" style="1" customWidth="1"/>
    <col min="2" max="16" width="8.6640625" style="1" customWidth="1"/>
    <col min="17" max="17" width="10.1640625" style="1" customWidth="1"/>
    <col min="18" max="20" width="8.6640625" style="1"/>
    <col min="21" max="22" width="11" style="18" customWidth="1"/>
    <col min="23" max="25" width="8.6640625" style="1"/>
    <col min="26" max="28" width="9.6640625" style="1" customWidth="1"/>
    <col min="29" max="29" width="8.6640625" style="13"/>
    <col min="30" max="16384" width="8.6640625" style="1"/>
  </cols>
  <sheetData>
    <row r="1" spans="1:34" ht="12.95" customHeight="1" x14ac:dyDescent="0.2">
      <c r="A1" s="17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34" ht="12.95" customHeight="1" x14ac:dyDescent="0.2">
      <c r="A2" s="13"/>
      <c r="B2" s="2"/>
      <c r="C2" s="2"/>
      <c r="D2" s="2"/>
      <c r="E2" s="9"/>
      <c r="F2" s="2"/>
      <c r="G2" s="2"/>
      <c r="H2" s="2"/>
      <c r="I2" s="2"/>
      <c r="J2" s="2"/>
      <c r="K2" s="2"/>
      <c r="L2" s="2"/>
      <c r="W2" s="2"/>
      <c r="X2" s="2"/>
      <c r="Y2" s="2"/>
      <c r="Z2" s="2"/>
      <c r="AA2" s="2"/>
      <c r="AB2" s="2"/>
    </row>
    <row r="3" spans="1:34" ht="12.95" customHeight="1" x14ac:dyDescent="0.2">
      <c r="A3" s="14"/>
      <c r="B3" s="11">
        <v>1993</v>
      </c>
      <c r="C3" s="11">
        <v>1994</v>
      </c>
      <c r="D3" s="11">
        <v>1995</v>
      </c>
      <c r="E3" s="11">
        <v>1996</v>
      </c>
      <c r="F3" s="11">
        <v>1997</v>
      </c>
      <c r="G3" s="11">
        <v>1998</v>
      </c>
      <c r="H3" s="11">
        <v>1999</v>
      </c>
      <c r="I3" s="11">
        <v>2000</v>
      </c>
      <c r="J3" s="11">
        <v>2001</v>
      </c>
      <c r="K3" s="12">
        <v>2002</v>
      </c>
      <c r="L3" s="12">
        <v>2003</v>
      </c>
      <c r="M3" s="19">
        <v>2004</v>
      </c>
      <c r="N3" s="19">
        <v>2005</v>
      </c>
      <c r="O3" s="19">
        <v>2006</v>
      </c>
      <c r="P3" s="19">
        <v>2007</v>
      </c>
      <c r="Q3" s="11">
        <v>2008</v>
      </c>
      <c r="R3" s="19">
        <v>2009</v>
      </c>
      <c r="S3" s="19">
        <v>2010</v>
      </c>
      <c r="T3" s="19">
        <v>2011</v>
      </c>
      <c r="U3" s="19">
        <v>2012</v>
      </c>
      <c r="V3" s="19">
        <v>2013</v>
      </c>
      <c r="W3" s="19">
        <v>2014</v>
      </c>
      <c r="X3" s="19">
        <v>2015</v>
      </c>
      <c r="Y3" s="19">
        <v>2016</v>
      </c>
      <c r="Z3" s="19">
        <v>2017</v>
      </c>
      <c r="AA3" s="19">
        <v>2018</v>
      </c>
      <c r="AB3" s="19">
        <v>2019</v>
      </c>
      <c r="AC3" s="11">
        <v>2020</v>
      </c>
      <c r="AD3" s="11">
        <v>2021</v>
      </c>
      <c r="AE3" s="19">
        <v>2022</v>
      </c>
      <c r="AF3" s="54">
        <v>2023</v>
      </c>
      <c r="AG3" s="54">
        <v>2024</v>
      </c>
      <c r="AH3" s="54">
        <v>2025</v>
      </c>
    </row>
    <row r="4" spans="1:34" ht="12.95" customHeight="1" x14ac:dyDescent="0.2">
      <c r="A4" s="15"/>
      <c r="B4" s="67" t="s">
        <v>10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W4" s="18"/>
      <c r="X4" s="18"/>
      <c r="Y4" s="18"/>
      <c r="Z4" s="18"/>
      <c r="AA4" s="18"/>
      <c r="AB4" s="18"/>
      <c r="AF4" s="55"/>
      <c r="AG4" s="55"/>
      <c r="AH4" s="55"/>
    </row>
    <row r="5" spans="1:34" ht="12.95" customHeight="1" x14ac:dyDescent="0.2">
      <c r="A5" s="15" t="s">
        <v>14</v>
      </c>
      <c r="B5" s="4">
        <v>350</v>
      </c>
      <c r="C5" s="4">
        <v>492</v>
      </c>
      <c r="D5" s="4">
        <v>749</v>
      </c>
      <c r="E5" s="4">
        <v>770.1</v>
      </c>
      <c r="F5" s="4">
        <v>745.7</v>
      </c>
      <c r="G5" s="4">
        <v>597</v>
      </c>
      <c r="H5" s="5">
        <v>689</v>
      </c>
      <c r="I5" s="5">
        <v>784</v>
      </c>
      <c r="J5" s="5">
        <v>652</v>
      </c>
      <c r="K5" s="3">
        <v>737</v>
      </c>
      <c r="L5" s="1">
        <v>797</v>
      </c>
      <c r="M5" s="1">
        <v>915</v>
      </c>
      <c r="N5" s="1">
        <v>909</v>
      </c>
      <c r="O5" s="1">
        <v>1399</v>
      </c>
      <c r="P5" s="1">
        <v>1468</v>
      </c>
      <c r="Q5" s="1">
        <v>1409</v>
      </c>
      <c r="R5" s="1">
        <f>R6+R10</f>
        <v>1010</v>
      </c>
      <c r="S5" s="1">
        <v>1195</v>
      </c>
      <c r="T5" s="1">
        <f>T6+T10</f>
        <v>1257.3</v>
      </c>
      <c r="U5" s="18">
        <v>1359.7</v>
      </c>
      <c r="V5" s="18">
        <v>1161.8</v>
      </c>
      <c r="W5" s="18">
        <v>977.3</v>
      </c>
      <c r="X5" s="1">
        <v>890.6</v>
      </c>
      <c r="Y5" s="1">
        <v>898.7</v>
      </c>
      <c r="Z5" s="1">
        <v>1198</v>
      </c>
      <c r="AA5" s="1">
        <v>1073</v>
      </c>
      <c r="AB5" s="1">
        <v>1174.4000000000001</v>
      </c>
      <c r="AC5" s="35">
        <v>1406.9</v>
      </c>
      <c r="AD5" s="42">
        <v>2149.6</v>
      </c>
      <c r="AE5" s="48">
        <v>2142</v>
      </c>
      <c r="AF5" s="56">
        <v>2448.8000000000002</v>
      </c>
      <c r="AG5" s="55">
        <v>1947.4</v>
      </c>
      <c r="AH5" s="55">
        <v>2487.8000000000002</v>
      </c>
    </row>
    <row r="6" spans="1:34" ht="12.95" customHeight="1" x14ac:dyDescent="0.2">
      <c r="A6" s="15" t="s">
        <v>1</v>
      </c>
      <c r="B6" s="4">
        <v>123</v>
      </c>
      <c r="C6" s="4">
        <v>93</v>
      </c>
      <c r="D6" s="4">
        <v>252</v>
      </c>
      <c r="E6" s="4">
        <v>331</v>
      </c>
      <c r="F6" s="4">
        <v>273</v>
      </c>
      <c r="G6" s="4">
        <v>203</v>
      </c>
      <c r="H6" s="4">
        <f>SUM(H7:H9)</f>
        <v>315</v>
      </c>
      <c r="I6" s="4">
        <v>374</v>
      </c>
      <c r="J6" s="4">
        <v>212</v>
      </c>
      <c r="K6" s="3">
        <v>188</v>
      </c>
      <c r="L6" s="1">
        <v>138</v>
      </c>
      <c r="M6" s="1">
        <v>159</v>
      </c>
      <c r="N6" s="1">
        <v>178</v>
      </c>
      <c r="O6" s="1">
        <v>186</v>
      </c>
      <c r="P6" s="1">
        <v>229</v>
      </c>
      <c r="Q6" s="1">
        <v>228</v>
      </c>
      <c r="R6" s="1">
        <f>R7+R8+R9</f>
        <v>209</v>
      </c>
      <c r="S6" s="1">
        <v>161</v>
      </c>
      <c r="T6" s="1">
        <v>180</v>
      </c>
      <c r="U6" s="18">
        <v>239.6</v>
      </c>
      <c r="V6" s="18">
        <v>232.4</v>
      </c>
      <c r="W6" s="18">
        <v>246</v>
      </c>
      <c r="X6" s="1">
        <v>226.7</v>
      </c>
      <c r="Y6" s="1">
        <v>294.39999999999998</v>
      </c>
      <c r="Z6" s="1">
        <v>430.7</v>
      </c>
      <c r="AA6" s="1">
        <v>530.20000000000005</v>
      </c>
      <c r="AB6" s="1">
        <v>449.9</v>
      </c>
      <c r="AC6" s="35">
        <v>289.5</v>
      </c>
      <c r="AD6" s="42">
        <v>574.70000000000005</v>
      </c>
      <c r="AE6" s="48">
        <v>761.4</v>
      </c>
      <c r="AF6" s="56">
        <v>551.5</v>
      </c>
      <c r="AG6" s="55">
        <v>491.2</v>
      </c>
      <c r="AH6" s="55">
        <v>630</v>
      </c>
    </row>
    <row r="7" spans="1:34" ht="12.95" customHeight="1" x14ac:dyDescent="0.2">
      <c r="A7" s="15" t="s">
        <v>2</v>
      </c>
      <c r="B7" s="4">
        <v>63</v>
      </c>
      <c r="C7" s="4">
        <v>46</v>
      </c>
      <c r="D7" s="4">
        <v>95</v>
      </c>
      <c r="E7" s="4">
        <v>79</v>
      </c>
      <c r="F7" s="4">
        <v>64</v>
      </c>
      <c r="G7" s="4">
        <v>48</v>
      </c>
      <c r="H7" s="4">
        <v>115</v>
      </c>
      <c r="I7" s="4">
        <v>259</v>
      </c>
      <c r="J7" s="4">
        <v>105</v>
      </c>
      <c r="K7" s="3">
        <v>87</v>
      </c>
      <c r="L7" s="1">
        <v>52</v>
      </c>
      <c r="M7" s="1">
        <v>60</v>
      </c>
      <c r="N7" s="1">
        <v>83</v>
      </c>
      <c r="O7" s="1">
        <v>65</v>
      </c>
      <c r="P7" s="1">
        <v>97</v>
      </c>
      <c r="Q7" s="1">
        <v>124</v>
      </c>
      <c r="R7" s="1">
        <v>103</v>
      </c>
      <c r="S7" s="1">
        <v>102</v>
      </c>
      <c r="T7" s="1">
        <v>75.2</v>
      </c>
      <c r="U7" s="18">
        <v>106.9</v>
      </c>
      <c r="V7" s="18">
        <v>120.1</v>
      </c>
      <c r="W7" s="18">
        <v>50.9</v>
      </c>
      <c r="X7" s="1">
        <v>56.9</v>
      </c>
      <c r="Y7" s="1">
        <v>50.6</v>
      </c>
      <c r="Z7" s="1">
        <v>32.1</v>
      </c>
      <c r="AA7" s="1">
        <v>55.2</v>
      </c>
      <c r="AB7" s="1">
        <v>44.3</v>
      </c>
      <c r="AC7" s="35">
        <v>41</v>
      </c>
      <c r="AD7" s="42">
        <v>72.5</v>
      </c>
      <c r="AE7" s="48">
        <v>88.2</v>
      </c>
      <c r="AF7" s="56">
        <v>134.69999999999999</v>
      </c>
      <c r="AG7" s="55">
        <v>96.2</v>
      </c>
      <c r="AH7" s="55">
        <v>240.5</v>
      </c>
    </row>
    <row r="8" spans="1:34" ht="12.95" customHeight="1" x14ac:dyDescent="0.2">
      <c r="A8" s="15" t="s">
        <v>3</v>
      </c>
      <c r="B8" s="4">
        <v>20</v>
      </c>
      <c r="C8" s="4">
        <v>23</v>
      </c>
      <c r="D8" s="4">
        <v>132</v>
      </c>
      <c r="E8" s="4">
        <v>191</v>
      </c>
      <c r="F8" s="4">
        <v>172</v>
      </c>
      <c r="G8" s="4">
        <v>126</v>
      </c>
      <c r="H8" s="4">
        <v>181</v>
      </c>
      <c r="I8" s="4">
        <v>98</v>
      </c>
      <c r="J8" s="4">
        <v>87</v>
      </c>
      <c r="K8" s="3">
        <v>73</v>
      </c>
      <c r="L8" s="1">
        <v>67</v>
      </c>
      <c r="M8" s="1">
        <v>66</v>
      </c>
      <c r="N8" s="1">
        <v>66</v>
      </c>
      <c r="O8" s="1">
        <v>67</v>
      </c>
      <c r="P8" s="1">
        <v>87</v>
      </c>
      <c r="Q8" s="1">
        <v>75</v>
      </c>
      <c r="R8" s="1">
        <v>72</v>
      </c>
      <c r="S8" s="1">
        <v>9</v>
      </c>
      <c r="T8" s="1">
        <v>4.4000000000000004</v>
      </c>
      <c r="U8" s="18">
        <v>4</v>
      </c>
      <c r="V8" s="18">
        <v>4.5999999999999996</v>
      </c>
      <c r="W8" s="18">
        <v>3.3</v>
      </c>
      <c r="X8" s="1">
        <v>6.1</v>
      </c>
      <c r="Y8" s="1">
        <v>35.6</v>
      </c>
      <c r="Z8" s="1">
        <v>57.1</v>
      </c>
      <c r="AA8" s="1">
        <v>155.30000000000001</v>
      </c>
      <c r="AB8" s="1">
        <v>172</v>
      </c>
      <c r="AC8" s="35">
        <v>83.6</v>
      </c>
      <c r="AD8" s="42">
        <v>129.6</v>
      </c>
      <c r="AE8" s="48">
        <v>178.3</v>
      </c>
      <c r="AF8" s="56">
        <v>151</v>
      </c>
      <c r="AG8" s="55">
        <v>176.4</v>
      </c>
      <c r="AH8" s="55">
        <v>275.8</v>
      </c>
    </row>
    <row r="9" spans="1:34" ht="12.95" customHeight="1" x14ac:dyDescent="0.2">
      <c r="A9" s="15" t="s">
        <v>4</v>
      </c>
      <c r="B9" s="4">
        <v>40</v>
      </c>
      <c r="C9" s="4">
        <v>24</v>
      </c>
      <c r="D9" s="4">
        <v>25</v>
      </c>
      <c r="E9" s="4">
        <v>61</v>
      </c>
      <c r="F9" s="4">
        <v>37</v>
      </c>
      <c r="G9" s="4">
        <v>29</v>
      </c>
      <c r="H9" s="4">
        <v>19</v>
      </c>
      <c r="I9" s="4">
        <v>17</v>
      </c>
      <c r="J9" s="4">
        <v>20</v>
      </c>
      <c r="K9" s="3">
        <v>28</v>
      </c>
      <c r="L9" s="1">
        <v>19</v>
      </c>
      <c r="M9" s="1">
        <v>33</v>
      </c>
      <c r="N9" s="1">
        <v>29</v>
      </c>
      <c r="O9" s="1">
        <v>54</v>
      </c>
      <c r="P9" s="1">
        <f>P6-P7-P8</f>
        <v>45</v>
      </c>
      <c r="Q9" s="1">
        <v>29</v>
      </c>
      <c r="R9" s="1">
        <v>34</v>
      </c>
      <c r="S9" s="1">
        <v>50</v>
      </c>
      <c r="T9" s="1">
        <v>100.4</v>
      </c>
      <c r="U9" s="18">
        <v>128.69999999999999</v>
      </c>
      <c r="V9" s="18">
        <v>107.7</v>
      </c>
      <c r="W9" s="18">
        <v>191.8</v>
      </c>
      <c r="X9" s="1">
        <v>163.69999999999999</v>
      </c>
      <c r="Y9" s="1">
        <v>208.2</v>
      </c>
      <c r="Z9" s="1">
        <v>341.5</v>
      </c>
      <c r="AA9" s="1">
        <v>319.7</v>
      </c>
      <c r="AB9" s="1">
        <v>233.6</v>
      </c>
      <c r="AC9" s="35">
        <v>164.9</v>
      </c>
      <c r="AD9" s="42">
        <v>372.6</v>
      </c>
      <c r="AE9" s="48">
        <v>494.9</v>
      </c>
      <c r="AF9" s="56">
        <v>265.8</v>
      </c>
      <c r="AG9" s="55">
        <v>218.6</v>
      </c>
      <c r="AH9" s="55">
        <v>113.7</v>
      </c>
    </row>
    <row r="10" spans="1:34" ht="12.95" customHeight="1" x14ac:dyDescent="0.2">
      <c r="A10" s="15" t="s">
        <v>5</v>
      </c>
      <c r="B10" s="4">
        <v>227</v>
      </c>
      <c r="C10" s="4">
        <v>399</v>
      </c>
      <c r="D10" s="4">
        <v>497</v>
      </c>
      <c r="E10" s="4">
        <v>439</v>
      </c>
      <c r="F10" s="4">
        <v>473</v>
      </c>
      <c r="G10" s="4">
        <v>394</v>
      </c>
      <c r="H10" s="4">
        <v>374</v>
      </c>
      <c r="I10" s="4">
        <v>410</v>
      </c>
      <c r="J10" s="4">
        <v>440</v>
      </c>
      <c r="K10" s="3">
        <v>549</v>
      </c>
      <c r="L10" s="1">
        <v>659</v>
      </c>
      <c r="M10" s="1">
        <v>756</v>
      </c>
      <c r="N10" s="1">
        <v>731</v>
      </c>
      <c r="O10" s="1">
        <v>1213</v>
      </c>
      <c r="P10" s="1">
        <v>1239</v>
      </c>
      <c r="Q10" s="1">
        <v>1181</v>
      </c>
      <c r="R10" s="1">
        <f>R11+R37+R38</f>
        <v>801</v>
      </c>
      <c r="S10" s="1">
        <v>1034</v>
      </c>
      <c r="T10" s="1">
        <v>1077.3</v>
      </c>
      <c r="U10" s="18">
        <v>1120.0999999999999</v>
      </c>
      <c r="V10" s="18">
        <v>929.5</v>
      </c>
      <c r="W10" s="18">
        <v>731.3</v>
      </c>
      <c r="X10" s="1">
        <v>663.9</v>
      </c>
      <c r="Y10" s="1">
        <v>604.29999999999995</v>
      </c>
      <c r="Z10" s="1">
        <v>767.3</v>
      </c>
      <c r="AA10" s="1">
        <v>543.1</v>
      </c>
      <c r="AB10" s="1">
        <v>724.5</v>
      </c>
      <c r="AC10" s="35">
        <v>1117.4000000000001</v>
      </c>
      <c r="AD10" s="42">
        <v>1574.9</v>
      </c>
      <c r="AE10" s="48">
        <v>1380.6</v>
      </c>
      <c r="AF10" s="56">
        <v>1897.3</v>
      </c>
      <c r="AG10" s="55">
        <v>1456.2</v>
      </c>
      <c r="AH10" s="55">
        <v>1857.9</v>
      </c>
    </row>
    <row r="11" spans="1:34" ht="12.95" customHeight="1" x14ac:dyDescent="0.2">
      <c r="A11" s="15" t="s">
        <v>6</v>
      </c>
      <c r="B11" s="4">
        <f>B$5*B60/100</f>
        <v>11.666666666666675</v>
      </c>
      <c r="C11" s="4">
        <v>245</v>
      </c>
      <c r="D11" s="4">
        <v>497</v>
      </c>
      <c r="E11" s="4">
        <v>383</v>
      </c>
      <c r="F11" s="4">
        <v>433</v>
      </c>
      <c r="G11" s="4">
        <v>364</v>
      </c>
      <c r="H11" s="4">
        <v>340</v>
      </c>
      <c r="I11" s="4">
        <v>319</v>
      </c>
      <c r="J11" s="4">
        <v>319</v>
      </c>
      <c r="K11" s="3">
        <v>385</v>
      </c>
      <c r="L11" s="1">
        <v>395</v>
      </c>
      <c r="M11" s="1">
        <v>565</v>
      </c>
      <c r="N11" s="1">
        <v>527</v>
      </c>
      <c r="O11" s="1">
        <v>660</v>
      </c>
      <c r="P11" s="1">
        <v>658</v>
      </c>
      <c r="Q11" s="1">
        <v>593</v>
      </c>
      <c r="R11" s="1">
        <v>132</v>
      </c>
      <c r="S11" s="1">
        <v>74</v>
      </c>
      <c r="T11" s="1">
        <v>125</v>
      </c>
      <c r="U11" s="18">
        <v>141.19999999999999</v>
      </c>
      <c r="V11" s="18">
        <v>118.2</v>
      </c>
      <c r="W11" s="18">
        <v>292.10000000000002</v>
      </c>
      <c r="X11" s="1">
        <v>234.1</v>
      </c>
      <c r="Y11" s="1">
        <v>137.4</v>
      </c>
      <c r="Z11" s="1">
        <v>260.5</v>
      </c>
      <c r="AA11" s="1">
        <v>63</v>
      </c>
      <c r="AB11" s="1">
        <v>280.7</v>
      </c>
      <c r="AC11" s="35">
        <v>755.1</v>
      </c>
      <c r="AD11" s="42">
        <v>1014.5</v>
      </c>
      <c r="AE11" s="48">
        <v>523.79999999999995</v>
      </c>
      <c r="AF11" s="56">
        <v>1167.7</v>
      </c>
      <c r="AG11" s="55">
        <v>520.20000000000005</v>
      </c>
      <c r="AH11" s="55">
        <v>842.3</v>
      </c>
    </row>
    <row r="12" spans="1:34" ht="12.95" customHeight="1" x14ac:dyDescent="0.2">
      <c r="A12" s="24" t="s">
        <v>15</v>
      </c>
      <c r="B12" s="25">
        <v>165.6</v>
      </c>
      <c r="C12" s="26">
        <v>257.8</v>
      </c>
      <c r="D12" s="26">
        <v>346.6</v>
      </c>
      <c r="E12" s="26">
        <v>265.7</v>
      </c>
      <c r="F12" s="26">
        <v>268.89999999999998</v>
      </c>
      <c r="G12" s="26">
        <v>258.5</v>
      </c>
      <c r="H12" s="27">
        <v>248.3</v>
      </c>
      <c r="I12" s="27">
        <v>220.2</v>
      </c>
      <c r="J12" s="27">
        <f>SUM(J13:J35)</f>
        <v>213.49999999999997</v>
      </c>
      <c r="K12" s="27">
        <v>238.9</v>
      </c>
      <c r="L12" s="28">
        <f>SUM(L13:L35)</f>
        <v>224.20000000000002</v>
      </c>
      <c r="M12" s="28">
        <f>SUM(M13:M36)</f>
        <v>496.2</v>
      </c>
      <c r="N12" s="28">
        <v>496.9</v>
      </c>
      <c r="O12" s="28">
        <v>634.9</v>
      </c>
      <c r="P12" s="3">
        <v>632.5</v>
      </c>
      <c r="Q12" s="1">
        <v>568.20000000000005</v>
      </c>
      <c r="R12" s="1">
        <f>SUM(R13:R36)</f>
        <v>107.19999999999999</v>
      </c>
      <c r="S12" s="1">
        <v>42.8</v>
      </c>
      <c r="T12" s="1">
        <v>66</v>
      </c>
      <c r="U12" s="18">
        <v>48.8</v>
      </c>
      <c r="V12" s="18">
        <v>39.4</v>
      </c>
      <c r="W12" s="18">
        <v>28.7</v>
      </c>
      <c r="X12" s="1">
        <v>27.1</v>
      </c>
      <c r="Y12" s="1">
        <v>37.200000000000003</v>
      </c>
      <c r="Z12" s="1">
        <v>169.9</v>
      </c>
      <c r="AA12" s="1">
        <v>60.2</v>
      </c>
      <c r="AB12" s="1">
        <v>55.3</v>
      </c>
      <c r="AC12" s="35">
        <v>66.400000000000006</v>
      </c>
      <c r="AD12" s="42">
        <v>117.8</v>
      </c>
      <c r="AE12" s="48">
        <v>136.6</v>
      </c>
      <c r="AF12" s="56">
        <v>28</v>
      </c>
      <c r="AG12" s="55">
        <v>143.1</v>
      </c>
      <c r="AH12" s="55">
        <v>511.8</v>
      </c>
    </row>
    <row r="13" spans="1:34" ht="12.95" customHeight="1" x14ac:dyDescent="0.2">
      <c r="A13" s="24" t="s">
        <v>16</v>
      </c>
      <c r="B13" s="25">
        <v>10.8</v>
      </c>
      <c r="C13" s="26">
        <v>16.7</v>
      </c>
      <c r="D13" s="26">
        <v>9.6999999999999993</v>
      </c>
      <c r="E13" s="26">
        <v>3.5</v>
      </c>
      <c r="F13" s="26">
        <v>5.2</v>
      </c>
      <c r="G13" s="26">
        <v>1</v>
      </c>
      <c r="H13" s="27">
        <v>0.1</v>
      </c>
      <c r="I13" s="27">
        <v>0.3</v>
      </c>
      <c r="J13" s="28">
        <v>0.8</v>
      </c>
      <c r="K13" s="28">
        <v>0</v>
      </c>
      <c r="L13" s="28">
        <v>1.1000000000000001</v>
      </c>
      <c r="M13" s="28">
        <v>0.2</v>
      </c>
      <c r="N13" s="28">
        <v>0</v>
      </c>
      <c r="O13" s="28" t="s">
        <v>9</v>
      </c>
      <c r="P13" s="18" t="s">
        <v>9</v>
      </c>
      <c r="Q13" s="1">
        <v>0.1</v>
      </c>
      <c r="R13" s="1">
        <v>0.2</v>
      </c>
      <c r="S13" s="1">
        <v>0</v>
      </c>
      <c r="T13" s="1">
        <v>0</v>
      </c>
      <c r="U13" s="18" t="s">
        <v>9</v>
      </c>
      <c r="V13" s="18">
        <v>0</v>
      </c>
      <c r="W13" s="18"/>
      <c r="X13" s="1">
        <v>0</v>
      </c>
      <c r="Y13" s="1">
        <v>0</v>
      </c>
      <c r="Z13" s="1">
        <v>0.2</v>
      </c>
      <c r="AC13" s="35">
        <v>0</v>
      </c>
      <c r="AD13" s="42">
        <v>0.1</v>
      </c>
      <c r="AE13" s="48">
        <v>0.6</v>
      </c>
      <c r="AF13" s="56">
        <v>0.4</v>
      </c>
      <c r="AG13" s="55">
        <v>1.2</v>
      </c>
      <c r="AH13" s="55">
        <v>0.7</v>
      </c>
    </row>
    <row r="14" spans="1:34" ht="12" customHeight="1" x14ac:dyDescent="0.2">
      <c r="A14" s="24" t="s">
        <v>17</v>
      </c>
      <c r="B14" s="25">
        <v>15.2</v>
      </c>
      <c r="C14" s="26">
        <v>30.5</v>
      </c>
      <c r="D14" s="26">
        <v>32.700000000000003</v>
      </c>
      <c r="E14" s="26">
        <v>5.5</v>
      </c>
      <c r="F14" s="26">
        <v>14.7</v>
      </c>
      <c r="G14" s="26">
        <v>12.8</v>
      </c>
      <c r="H14" s="28">
        <v>7</v>
      </c>
      <c r="I14" s="27">
        <v>5.0999999999999996</v>
      </c>
      <c r="J14" s="28">
        <v>6</v>
      </c>
      <c r="K14" s="27">
        <v>9.5</v>
      </c>
      <c r="L14" s="27">
        <v>7.6</v>
      </c>
      <c r="M14" s="27">
        <v>7.2</v>
      </c>
      <c r="N14" s="27">
        <v>4.9000000000000004</v>
      </c>
      <c r="O14" s="27">
        <v>4.2</v>
      </c>
      <c r="P14" s="1">
        <v>1.4</v>
      </c>
      <c r="Q14" s="1">
        <v>0.2</v>
      </c>
      <c r="R14" s="1">
        <v>0.1</v>
      </c>
      <c r="S14" s="1">
        <v>0.2</v>
      </c>
      <c r="T14" s="1">
        <v>0.1</v>
      </c>
      <c r="U14" s="18">
        <v>0.2</v>
      </c>
      <c r="V14" s="18">
        <v>0.1</v>
      </c>
      <c r="W14" s="18">
        <v>0</v>
      </c>
      <c r="X14" s="1">
        <v>0.1</v>
      </c>
      <c r="Y14" s="1">
        <v>0.1</v>
      </c>
      <c r="Z14" s="1">
        <v>0.1</v>
      </c>
      <c r="AA14" s="1">
        <v>2.2999999999999998</v>
      </c>
      <c r="AB14" s="1">
        <v>20.9</v>
      </c>
      <c r="AC14" s="35">
        <v>32.1</v>
      </c>
      <c r="AD14" s="42">
        <v>88.8</v>
      </c>
      <c r="AE14" s="48">
        <v>102.7</v>
      </c>
      <c r="AF14" s="56">
        <v>2.4</v>
      </c>
      <c r="AG14" s="55">
        <v>2.4</v>
      </c>
      <c r="AH14" s="55">
        <v>8.1</v>
      </c>
    </row>
    <row r="15" spans="1:34" ht="12" customHeight="1" x14ac:dyDescent="0.2">
      <c r="A15" s="24" t="s">
        <v>38</v>
      </c>
      <c r="B15" s="29" t="s">
        <v>9</v>
      </c>
      <c r="C15" s="30" t="s">
        <v>9</v>
      </c>
      <c r="D15" s="30" t="s">
        <v>9</v>
      </c>
      <c r="E15" s="30" t="s">
        <v>9</v>
      </c>
      <c r="F15" s="30" t="s">
        <v>9</v>
      </c>
      <c r="G15" s="30" t="s">
        <v>9</v>
      </c>
      <c r="H15" s="30" t="s">
        <v>9</v>
      </c>
      <c r="I15" s="30" t="s">
        <v>9</v>
      </c>
      <c r="J15" s="30" t="s">
        <v>9</v>
      </c>
      <c r="K15" s="30" t="s">
        <v>9</v>
      </c>
      <c r="L15" s="30" t="s">
        <v>9</v>
      </c>
      <c r="M15" s="30" t="s">
        <v>9</v>
      </c>
      <c r="N15" s="30" t="s">
        <v>9</v>
      </c>
      <c r="O15" s="30">
        <v>1.7</v>
      </c>
      <c r="P15" s="1">
        <v>3.5</v>
      </c>
      <c r="Q15" s="1">
        <v>6.2</v>
      </c>
      <c r="R15" s="1">
        <v>0.6</v>
      </c>
      <c r="S15" s="1">
        <v>0</v>
      </c>
      <c r="T15" s="1">
        <v>0</v>
      </c>
      <c r="U15" s="18" t="s">
        <v>9</v>
      </c>
      <c r="V15" s="18">
        <v>4.9000000000000004</v>
      </c>
      <c r="W15" s="18">
        <v>0.1</v>
      </c>
      <c r="X15" s="1">
        <v>0</v>
      </c>
      <c r="AC15" s="35">
        <v>0</v>
      </c>
      <c r="AD15" s="42">
        <v>0</v>
      </c>
      <c r="AE15" s="48">
        <v>0</v>
      </c>
      <c r="AF15" s="56">
        <v>0</v>
      </c>
      <c r="AG15" s="55">
        <v>0.1</v>
      </c>
      <c r="AH15" s="55">
        <v>0</v>
      </c>
    </row>
    <row r="16" spans="1:34" ht="12.95" customHeight="1" x14ac:dyDescent="0.2">
      <c r="A16" s="24" t="s">
        <v>18</v>
      </c>
      <c r="B16" s="25">
        <v>119.9</v>
      </c>
      <c r="C16" s="26">
        <v>30.3</v>
      </c>
      <c r="D16" s="26">
        <v>20.7</v>
      </c>
      <c r="E16" s="26">
        <v>15.2</v>
      </c>
      <c r="F16" s="26">
        <v>6.5</v>
      </c>
      <c r="G16" s="26">
        <v>5.0999999999999996</v>
      </c>
      <c r="H16" s="27">
        <v>5.5</v>
      </c>
      <c r="I16" s="28">
        <v>6</v>
      </c>
      <c r="J16" s="28">
        <v>2.5</v>
      </c>
      <c r="K16" s="27">
        <v>3.9</v>
      </c>
      <c r="L16" s="27">
        <v>2.5</v>
      </c>
      <c r="M16" s="27">
        <v>0.9</v>
      </c>
      <c r="N16" s="27">
        <v>1.3</v>
      </c>
      <c r="O16" s="27">
        <v>1</v>
      </c>
      <c r="P16" s="1">
        <v>0.5</v>
      </c>
      <c r="Q16" s="1">
        <v>0.4</v>
      </c>
      <c r="R16" s="1">
        <v>0.1</v>
      </c>
      <c r="S16" s="1">
        <v>0</v>
      </c>
      <c r="T16" s="1">
        <v>0.1</v>
      </c>
      <c r="U16" s="18">
        <v>0.3</v>
      </c>
      <c r="V16" s="18">
        <v>1.7</v>
      </c>
      <c r="W16" s="18">
        <v>0.6</v>
      </c>
      <c r="X16" s="1">
        <v>0.8</v>
      </c>
      <c r="Y16" s="1">
        <v>0.6</v>
      </c>
      <c r="Z16" s="1">
        <v>0.8</v>
      </c>
      <c r="AA16" s="1">
        <v>3</v>
      </c>
      <c r="AB16" s="1">
        <v>2</v>
      </c>
      <c r="AC16" s="35">
        <v>1.4</v>
      </c>
      <c r="AD16" s="42">
        <v>1.1000000000000001</v>
      </c>
      <c r="AE16" s="48">
        <v>0.5</v>
      </c>
      <c r="AF16" s="56">
        <v>0.8</v>
      </c>
      <c r="AG16" s="55">
        <v>0.2</v>
      </c>
      <c r="AH16" s="55">
        <v>0.5</v>
      </c>
    </row>
    <row r="17" spans="1:34" ht="12.95" customHeight="1" x14ac:dyDescent="0.2">
      <c r="A17" s="24" t="s">
        <v>19</v>
      </c>
      <c r="B17" s="29" t="s">
        <v>9</v>
      </c>
      <c r="C17" s="30" t="s">
        <v>9</v>
      </c>
      <c r="D17" s="30" t="s">
        <v>9</v>
      </c>
      <c r="E17" s="30" t="s">
        <v>9</v>
      </c>
      <c r="F17" s="30" t="s">
        <v>9</v>
      </c>
      <c r="G17" s="30" t="s">
        <v>9</v>
      </c>
      <c r="H17" s="30" t="s">
        <v>9</v>
      </c>
      <c r="I17" s="30" t="s">
        <v>9</v>
      </c>
      <c r="J17" s="30" t="s">
        <v>9</v>
      </c>
      <c r="K17" s="30" t="s">
        <v>9</v>
      </c>
      <c r="L17" s="30" t="s">
        <v>9</v>
      </c>
      <c r="M17" s="27">
        <v>22.1</v>
      </c>
      <c r="N17" s="27" t="s">
        <v>9</v>
      </c>
      <c r="O17" s="27">
        <v>0.1</v>
      </c>
      <c r="P17" s="1">
        <v>0.6</v>
      </c>
      <c r="Q17" s="35">
        <v>1</v>
      </c>
      <c r="R17" s="35">
        <v>0</v>
      </c>
      <c r="S17" s="35" t="s">
        <v>9</v>
      </c>
      <c r="T17" s="1">
        <v>0.1</v>
      </c>
      <c r="U17" s="18" t="s">
        <v>9</v>
      </c>
      <c r="V17" s="18">
        <v>0</v>
      </c>
      <c r="W17" s="18">
        <v>0</v>
      </c>
      <c r="X17" s="1">
        <v>0</v>
      </c>
      <c r="AC17" s="35">
        <v>0</v>
      </c>
      <c r="AD17" s="42">
        <v>0</v>
      </c>
      <c r="AE17" s="48">
        <v>0</v>
      </c>
      <c r="AF17" s="56">
        <v>0</v>
      </c>
      <c r="AG17" s="55">
        <v>0</v>
      </c>
      <c r="AH17" s="55">
        <v>0</v>
      </c>
    </row>
    <row r="18" spans="1:34" ht="12.95" customHeight="1" x14ac:dyDescent="0.2">
      <c r="A18" s="24" t="s">
        <v>20</v>
      </c>
      <c r="B18" s="25">
        <v>0.73</v>
      </c>
      <c r="C18" s="26">
        <v>13</v>
      </c>
      <c r="D18" s="26">
        <v>4.5999999999999996</v>
      </c>
      <c r="E18" s="26">
        <v>2.6</v>
      </c>
      <c r="F18" s="26">
        <v>2.4</v>
      </c>
      <c r="G18" s="26">
        <v>1.4</v>
      </c>
      <c r="H18" s="27">
        <v>0.1</v>
      </c>
      <c r="I18" s="27">
        <v>0.4</v>
      </c>
      <c r="J18" s="28">
        <v>0.2</v>
      </c>
      <c r="K18" s="27">
        <v>0.1</v>
      </c>
      <c r="L18" s="27">
        <v>0.2</v>
      </c>
      <c r="M18" s="27">
        <v>0.2</v>
      </c>
      <c r="N18" s="27">
        <v>0.5</v>
      </c>
      <c r="O18" s="27">
        <v>0.5</v>
      </c>
      <c r="P18" s="1">
        <v>1.1000000000000001</v>
      </c>
      <c r="Q18" s="1">
        <v>0.3</v>
      </c>
      <c r="R18" s="1">
        <v>1.5</v>
      </c>
      <c r="S18" s="1">
        <v>2</v>
      </c>
      <c r="T18" s="1">
        <v>0.6</v>
      </c>
      <c r="U18" s="18">
        <v>0.3</v>
      </c>
      <c r="V18" s="18">
        <v>0.6</v>
      </c>
      <c r="W18" s="18">
        <v>0.2</v>
      </c>
      <c r="X18" s="1">
        <v>0.8</v>
      </c>
      <c r="Y18" s="1">
        <v>1.1000000000000001</v>
      </c>
      <c r="Z18" s="1">
        <v>0.2</v>
      </c>
      <c r="AA18" s="1">
        <v>0.6</v>
      </c>
      <c r="AB18" s="1">
        <v>0.9</v>
      </c>
      <c r="AC18" s="35">
        <v>0.3</v>
      </c>
      <c r="AD18" s="42">
        <v>0.3</v>
      </c>
      <c r="AE18" s="48">
        <v>0.8</v>
      </c>
      <c r="AF18" s="56">
        <v>0.5</v>
      </c>
      <c r="AG18" s="55">
        <v>4.2</v>
      </c>
      <c r="AH18" s="55">
        <v>1.4</v>
      </c>
    </row>
    <row r="19" spans="1:34" ht="12.95" customHeight="1" x14ac:dyDescent="0.2">
      <c r="A19" s="24" t="s">
        <v>21</v>
      </c>
      <c r="B19" s="29">
        <v>0.1</v>
      </c>
      <c r="C19" s="30">
        <v>1.6</v>
      </c>
      <c r="D19" s="30" t="s">
        <v>9</v>
      </c>
      <c r="E19" s="30">
        <v>0.1</v>
      </c>
      <c r="F19" s="30" t="s">
        <v>9</v>
      </c>
      <c r="G19" s="30">
        <v>0.1</v>
      </c>
      <c r="H19" s="27">
        <v>3.7</v>
      </c>
      <c r="I19" s="28">
        <v>6</v>
      </c>
      <c r="J19" s="28" t="s">
        <v>13</v>
      </c>
      <c r="K19" s="27">
        <v>0.1</v>
      </c>
      <c r="L19" s="27" t="s">
        <v>13</v>
      </c>
      <c r="M19" s="27" t="s">
        <v>13</v>
      </c>
      <c r="N19" s="34" t="s">
        <v>9</v>
      </c>
      <c r="O19" s="34" t="s">
        <v>9</v>
      </c>
      <c r="P19" s="34" t="s">
        <v>9</v>
      </c>
      <c r="Q19" s="34" t="s">
        <v>9</v>
      </c>
      <c r="R19" s="18" t="s">
        <v>9</v>
      </c>
      <c r="S19" s="18" t="s">
        <v>9</v>
      </c>
      <c r="U19" s="18" t="s">
        <v>9</v>
      </c>
      <c r="V19" s="18">
        <f>-W17</f>
        <v>0</v>
      </c>
      <c r="W19" s="18">
        <v>0</v>
      </c>
      <c r="X19" s="1">
        <v>1.1000000000000001</v>
      </c>
      <c r="Y19" s="1">
        <v>0</v>
      </c>
      <c r="AC19" s="35">
        <v>0</v>
      </c>
      <c r="AD19" s="42">
        <v>0</v>
      </c>
      <c r="AE19" s="48">
        <v>0</v>
      </c>
      <c r="AF19" s="56">
        <v>0</v>
      </c>
      <c r="AG19" s="55">
        <v>0</v>
      </c>
      <c r="AH19" s="55">
        <v>0</v>
      </c>
    </row>
    <row r="20" spans="1:34" ht="12.95" customHeight="1" x14ac:dyDescent="0.2">
      <c r="A20" s="24" t="s">
        <v>22</v>
      </c>
      <c r="B20" s="29" t="s">
        <v>9</v>
      </c>
      <c r="C20" s="30" t="s">
        <v>9</v>
      </c>
      <c r="D20" s="30" t="s">
        <v>9</v>
      </c>
      <c r="E20" s="26">
        <v>0.1</v>
      </c>
      <c r="F20" s="26">
        <v>0.1</v>
      </c>
      <c r="G20" s="30" t="s">
        <v>9</v>
      </c>
      <c r="H20" s="30" t="s">
        <v>9</v>
      </c>
      <c r="I20" s="30" t="s">
        <v>9</v>
      </c>
      <c r="J20" s="30" t="s">
        <v>9</v>
      </c>
      <c r="K20" s="30" t="s">
        <v>9</v>
      </c>
      <c r="L20" s="30" t="s">
        <v>9</v>
      </c>
      <c r="M20" s="28">
        <v>0</v>
      </c>
      <c r="N20" s="35">
        <v>0</v>
      </c>
      <c r="O20" s="35">
        <v>0</v>
      </c>
      <c r="P20" s="35">
        <v>0</v>
      </c>
      <c r="Q20" s="35">
        <v>0</v>
      </c>
      <c r="R20" s="18" t="s">
        <v>9</v>
      </c>
      <c r="S20" s="18"/>
      <c r="T20" s="1">
        <v>0</v>
      </c>
      <c r="U20" s="18">
        <v>0</v>
      </c>
      <c r="V20" s="18">
        <v>0</v>
      </c>
      <c r="W20" s="18">
        <v>0</v>
      </c>
      <c r="X20" s="1">
        <v>0</v>
      </c>
      <c r="AC20" s="35">
        <v>0</v>
      </c>
      <c r="AD20" s="42">
        <v>0</v>
      </c>
      <c r="AE20" s="48">
        <v>0</v>
      </c>
      <c r="AF20" s="56">
        <v>0</v>
      </c>
      <c r="AG20" s="55">
        <v>0</v>
      </c>
      <c r="AH20" s="55">
        <v>0</v>
      </c>
    </row>
    <row r="21" spans="1:34" ht="12.95" customHeight="1" x14ac:dyDescent="0.2">
      <c r="A21" s="24" t="s">
        <v>23</v>
      </c>
      <c r="B21" s="29" t="s">
        <v>9</v>
      </c>
      <c r="C21" s="30" t="s">
        <v>9</v>
      </c>
      <c r="D21" s="26">
        <v>0.3</v>
      </c>
      <c r="E21" s="26">
        <v>0.5</v>
      </c>
      <c r="F21" s="26">
        <v>0</v>
      </c>
      <c r="G21" s="26">
        <v>0.1</v>
      </c>
      <c r="H21" s="28">
        <v>0.1</v>
      </c>
      <c r="I21" s="27" t="s">
        <v>13</v>
      </c>
      <c r="J21" s="28" t="s">
        <v>13</v>
      </c>
      <c r="K21" s="27" t="s">
        <v>13</v>
      </c>
      <c r="L21" s="27" t="s">
        <v>13</v>
      </c>
      <c r="M21" s="27" t="s">
        <v>13</v>
      </c>
      <c r="N21" s="34" t="s">
        <v>9</v>
      </c>
      <c r="O21" s="34" t="s">
        <v>9</v>
      </c>
      <c r="P21" s="34" t="s">
        <v>9</v>
      </c>
      <c r="Q21" s="34" t="s">
        <v>9</v>
      </c>
      <c r="R21" s="35">
        <v>0</v>
      </c>
      <c r="S21" s="35"/>
      <c r="U21" s="18" t="s">
        <v>9</v>
      </c>
      <c r="V21" s="18">
        <v>0</v>
      </c>
      <c r="W21" s="18">
        <v>0</v>
      </c>
      <c r="X21" s="1">
        <v>0</v>
      </c>
      <c r="Y21" s="1">
        <v>0</v>
      </c>
      <c r="Z21" s="1" t="s">
        <v>9</v>
      </c>
      <c r="AA21" s="1" t="s">
        <v>9</v>
      </c>
      <c r="AB21" s="1">
        <v>0.1</v>
      </c>
      <c r="AC21" s="35">
        <v>0</v>
      </c>
      <c r="AD21" s="42">
        <v>0</v>
      </c>
      <c r="AE21" s="48">
        <v>0</v>
      </c>
      <c r="AF21" s="56">
        <v>0</v>
      </c>
      <c r="AG21" s="55">
        <v>0.05</v>
      </c>
      <c r="AH21" s="55">
        <v>0.02</v>
      </c>
    </row>
    <row r="22" spans="1:34" ht="12.95" customHeight="1" x14ac:dyDescent="0.2">
      <c r="A22" s="24" t="s">
        <v>24</v>
      </c>
      <c r="B22" s="29" t="s">
        <v>9</v>
      </c>
      <c r="C22" s="26">
        <v>0.4</v>
      </c>
      <c r="D22" s="26">
        <v>0.7</v>
      </c>
      <c r="E22" s="26">
        <v>0.3</v>
      </c>
      <c r="F22" s="26">
        <v>0.2</v>
      </c>
      <c r="G22" s="26">
        <v>0.6</v>
      </c>
      <c r="H22" s="27">
        <v>0.3</v>
      </c>
      <c r="I22" s="27">
        <v>0.1</v>
      </c>
      <c r="J22" s="28">
        <v>2</v>
      </c>
      <c r="K22" s="27">
        <v>0.9</v>
      </c>
      <c r="L22" s="27">
        <v>1.5</v>
      </c>
      <c r="M22" s="27">
        <v>2.1</v>
      </c>
      <c r="N22" s="35">
        <v>0.9</v>
      </c>
      <c r="O22" s="1">
        <v>1.5</v>
      </c>
      <c r="P22" s="1">
        <v>0.3</v>
      </c>
      <c r="Q22" s="1">
        <v>0.1</v>
      </c>
      <c r="R22" s="1">
        <v>0</v>
      </c>
      <c r="S22" s="1">
        <v>0</v>
      </c>
      <c r="U22" s="18" t="s">
        <v>9</v>
      </c>
      <c r="V22" s="18">
        <v>0</v>
      </c>
      <c r="W22" s="18">
        <v>0</v>
      </c>
      <c r="X22" s="1">
        <v>0</v>
      </c>
      <c r="Z22" s="1" t="s">
        <v>9</v>
      </c>
      <c r="AA22" s="1" t="s">
        <v>9</v>
      </c>
      <c r="AC22" s="35">
        <v>0</v>
      </c>
      <c r="AD22" s="42">
        <v>0</v>
      </c>
      <c r="AE22" s="48">
        <v>0.2</v>
      </c>
      <c r="AF22" s="56">
        <v>0.5</v>
      </c>
      <c r="AG22" s="55">
        <v>0.2</v>
      </c>
      <c r="AH22" s="55">
        <v>0.04</v>
      </c>
    </row>
    <row r="23" spans="1:34" ht="12.95" customHeight="1" x14ac:dyDescent="0.2">
      <c r="A23" s="24" t="s">
        <v>25</v>
      </c>
      <c r="B23" s="25">
        <v>2.5</v>
      </c>
      <c r="C23" s="26">
        <v>0.4</v>
      </c>
      <c r="D23" s="26">
        <v>2.4</v>
      </c>
      <c r="E23" s="26">
        <v>6.7</v>
      </c>
      <c r="F23" s="26">
        <v>7.7</v>
      </c>
      <c r="G23" s="26">
        <v>9.8000000000000007</v>
      </c>
      <c r="H23" s="27">
        <v>4.9000000000000004</v>
      </c>
      <c r="I23" s="27">
        <v>21.4</v>
      </c>
      <c r="J23" s="28">
        <v>5.7</v>
      </c>
      <c r="K23" s="27">
        <v>6.5</v>
      </c>
      <c r="L23" s="27">
        <v>7.7</v>
      </c>
      <c r="M23" s="27">
        <v>10.1</v>
      </c>
      <c r="N23" s="35">
        <v>15.6</v>
      </c>
      <c r="O23" s="1">
        <v>15.6</v>
      </c>
      <c r="P23" s="1">
        <v>15.2</v>
      </c>
      <c r="Q23" s="1">
        <v>12.5</v>
      </c>
      <c r="R23" s="1">
        <v>13.2</v>
      </c>
      <c r="S23" s="1">
        <v>16.5</v>
      </c>
      <c r="T23" s="1">
        <v>18.3</v>
      </c>
      <c r="U23" s="18">
        <v>13.4</v>
      </c>
      <c r="V23" s="18">
        <v>16</v>
      </c>
      <c r="W23" s="18">
        <v>16.2</v>
      </c>
      <c r="X23" s="1">
        <v>10.5</v>
      </c>
      <c r="Y23" s="1">
        <v>12.7</v>
      </c>
      <c r="Z23" s="1">
        <v>16</v>
      </c>
      <c r="AA23" s="1">
        <v>16.100000000000001</v>
      </c>
      <c r="AB23" s="1">
        <v>11</v>
      </c>
      <c r="AC23" s="35">
        <v>14.5</v>
      </c>
      <c r="AD23" s="42">
        <v>10.6</v>
      </c>
      <c r="AE23" s="48">
        <v>15</v>
      </c>
      <c r="AF23" s="56">
        <v>15.1</v>
      </c>
      <c r="AG23" s="55">
        <v>14.1</v>
      </c>
      <c r="AH23" s="55">
        <v>12.6</v>
      </c>
    </row>
    <row r="24" spans="1:34" ht="12.95" customHeight="1" x14ac:dyDescent="0.2">
      <c r="A24" s="24" t="s">
        <v>26</v>
      </c>
      <c r="B24" s="29" t="s">
        <v>9</v>
      </c>
      <c r="C24" s="30" t="s">
        <v>9</v>
      </c>
      <c r="D24" s="30" t="s">
        <v>9</v>
      </c>
      <c r="E24" s="30" t="s">
        <v>9</v>
      </c>
      <c r="F24" s="30" t="s">
        <v>9</v>
      </c>
      <c r="G24" s="30" t="s">
        <v>9</v>
      </c>
      <c r="H24" s="30" t="s">
        <v>9</v>
      </c>
      <c r="I24" s="30" t="s">
        <v>9</v>
      </c>
      <c r="J24" s="30" t="s">
        <v>9</v>
      </c>
      <c r="K24" s="30" t="s">
        <v>9</v>
      </c>
      <c r="L24" s="30" t="s">
        <v>9</v>
      </c>
      <c r="M24" s="27">
        <v>64.8</v>
      </c>
      <c r="N24" s="35">
        <v>44.2</v>
      </c>
      <c r="O24" s="1">
        <v>35.1</v>
      </c>
      <c r="P24" s="35">
        <v>31</v>
      </c>
      <c r="Q24" s="1">
        <v>9.9</v>
      </c>
      <c r="R24" s="1">
        <v>7.4</v>
      </c>
      <c r="S24" s="1">
        <v>20.8</v>
      </c>
      <c r="T24" s="1">
        <v>44.9</v>
      </c>
      <c r="U24" s="18">
        <v>20.5</v>
      </c>
      <c r="V24" s="18">
        <v>3.9</v>
      </c>
      <c r="W24" s="18">
        <v>2.8</v>
      </c>
      <c r="X24" s="1">
        <v>3.6</v>
      </c>
      <c r="Y24" s="1">
        <v>5.0999999999999996</v>
      </c>
      <c r="Z24" s="1">
        <v>2.5</v>
      </c>
      <c r="AA24" s="1">
        <v>8.9</v>
      </c>
      <c r="AB24" s="1">
        <v>12.8</v>
      </c>
      <c r="AC24" s="35">
        <v>10</v>
      </c>
      <c r="AD24" s="42">
        <v>5</v>
      </c>
      <c r="AE24" s="48">
        <v>7.4</v>
      </c>
      <c r="AF24" s="56">
        <v>0.7</v>
      </c>
      <c r="AG24" s="57">
        <v>0.4</v>
      </c>
      <c r="AH24" s="57">
        <v>0.08</v>
      </c>
    </row>
    <row r="25" spans="1:34" ht="12.95" customHeight="1" x14ac:dyDescent="0.2">
      <c r="A25" s="24" t="s">
        <v>37</v>
      </c>
      <c r="B25" s="39" t="s">
        <v>9</v>
      </c>
      <c r="C25" s="7" t="s">
        <v>9</v>
      </c>
      <c r="D25" s="7" t="s">
        <v>9</v>
      </c>
      <c r="E25" s="7" t="s">
        <v>9</v>
      </c>
      <c r="F25" s="7" t="s">
        <v>9</v>
      </c>
      <c r="G25" s="7" t="s">
        <v>9</v>
      </c>
      <c r="H25" s="7" t="s">
        <v>9</v>
      </c>
      <c r="I25" s="7" t="s">
        <v>9</v>
      </c>
      <c r="J25" s="7" t="s">
        <v>9</v>
      </c>
      <c r="K25" s="7" t="s">
        <v>9</v>
      </c>
      <c r="L25" s="7" t="s">
        <v>9</v>
      </c>
      <c r="M25" s="7" t="s">
        <v>9</v>
      </c>
      <c r="N25" s="7" t="s">
        <v>9</v>
      </c>
      <c r="O25" s="7" t="s">
        <v>9</v>
      </c>
      <c r="P25" s="37">
        <v>0.1</v>
      </c>
      <c r="Q25" s="7" t="s">
        <v>9</v>
      </c>
      <c r="R25" s="3">
        <v>0.2</v>
      </c>
      <c r="S25" s="3">
        <v>0.5</v>
      </c>
      <c r="T25" s="1">
        <v>0.1</v>
      </c>
      <c r="U25" s="18">
        <v>8</v>
      </c>
      <c r="V25" s="18">
        <v>1.1000000000000001</v>
      </c>
      <c r="W25" s="18">
        <v>0.8</v>
      </c>
      <c r="X25" s="1">
        <v>0.2</v>
      </c>
      <c r="Y25" s="1">
        <v>1.5</v>
      </c>
      <c r="Z25" s="1">
        <v>0.4</v>
      </c>
      <c r="AA25" s="1">
        <v>0</v>
      </c>
      <c r="AB25" s="1">
        <v>0.3</v>
      </c>
      <c r="AC25" s="35">
        <v>0</v>
      </c>
      <c r="AD25" s="42">
        <v>0.4</v>
      </c>
      <c r="AE25" s="48">
        <v>1.7</v>
      </c>
      <c r="AF25" s="56">
        <v>1.7</v>
      </c>
      <c r="AG25" s="57">
        <v>0.8</v>
      </c>
      <c r="AH25" s="57">
        <v>0.1</v>
      </c>
    </row>
    <row r="26" spans="1:34" ht="12.95" customHeight="1" x14ac:dyDescent="0.2">
      <c r="A26" s="24" t="s">
        <v>36</v>
      </c>
      <c r="B26" s="25">
        <v>1.1000000000000001</v>
      </c>
      <c r="C26" s="26">
        <v>147.6</v>
      </c>
      <c r="D26" s="26">
        <v>255.2</v>
      </c>
      <c r="E26" s="26">
        <v>218</v>
      </c>
      <c r="F26" s="26">
        <v>229.4</v>
      </c>
      <c r="G26" s="26">
        <v>221.4</v>
      </c>
      <c r="H26" s="27">
        <v>222.3</v>
      </c>
      <c r="I26" s="27">
        <v>178.2</v>
      </c>
      <c r="J26" s="28">
        <v>194.4</v>
      </c>
      <c r="K26" s="27">
        <v>216.9</v>
      </c>
      <c r="L26" s="27">
        <v>200.8</v>
      </c>
      <c r="M26" s="27">
        <v>379.2</v>
      </c>
      <c r="N26" s="35">
        <v>423.4</v>
      </c>
      <c r="O26" s="1">
        <v>569.4</v>
      </c>
      <c r="P26" s="1">
        <v>570.5</v>
      </c>
      <c r="Q26" s="1">
        <v>530.1</v>
      </c>
      <c r="R26" s="1">
        <v>30.5</v>
      </c>
      <c r="S26" s="1">
        <v>0.1</v>
      </c>
      <c r="T26" s="1">
        <v>0.1</v>
      </c>
      <c r="U26" s="18">
        <v>0</v>
      </c>
      <c r="V26" s="18">
        <v>0</v>
      </c>
      <c r="W26" s="18">
        <v>6.5</v>
      </c>
      <c r="X26" s="1">
        <v>9</v>
      </c>
      <c r="Y26" s="1">
        <v>14.6</v>
      </c>
      <c r="Z26" s="1">
        <v>24.6</v>
      </c>
      <c r="AA26" s="1">
        <v>28.8</v>
      </c>
      <c r="AB26" s="1">
        <v>4.5999999999999996</v>
      </c>
      <c r="AC26" s="35">
        <v>1.3</v>
      </c>
      <c r="AD26" s="42">
        <v>4.4000000000000004</v>
      </c>
      <c r="AE26" s="48">
        <v>2.1</v>
      </c>
      <c r="AF26" s="56">
        <v>0</v>
      </c>
      <c r="AG26" s="57">
        <v>110.5</v>
      </c>
      <c r="AH26" s="57">
        <v>404.9</v>
      </c>
    </row>
    <row r="27" spans="1:34" ht="12.95" customHeight="1" x14ac:dyDescent="0.2">
      <c r="A27" s="24" t="s">
        <v>27</v>
      </c>
      <c r="B27" s="29" t="s">
        <v>9</v>
      </c>
      <c r="C27" s="30" t="s">
        <v>9</v>
      </c>
      <c r="D27" s="30" t="s">
        <v>9</v>
      </c>
      <c r="E27" s="30" t="s">
        <v>9</v>
      </c>
      <c r="F27" s="30" t="s">
        <v>9</v>
      </c>
      <c r="G27" s="30" t="s">
        <v>9</v>
      </c>
      <c r="H27" s="30" t="s">
        <v>9</v>
      </c>
      <c r="I27" s="30" t="s">
        <v>9</v>
      </c>
      <c r="J27" s="30" t="s">
        <v>9</v>
      </c>
      <c r="K27" s="30" t="s">
        <v>9</v>
      </c>
      <c r="L27" s="30" t="s">
        <v>9</v>
      </c>
      <c r="M27" s="27">
        <v>0.1</v>
      </c>
      <c r="N27" s="35">
        <v>0.3</v>
      </c>
      <c r="O27" s="1">
        <v>2.8</v>
      </c>
      <c r="P27" s="1">
        <v>5.0999999999999996</v>
      </c>
      <c r="Q27" s="1">
        <v>6.3</v>
      </c>
      <c r="R27" s="1">
        <v>5.3</v>
      </c>
      <c r="S27" s="1">
        <v>1</v>
      </c>
      <c r="T27" s="1">
        <v>0.3</v>
      </c>
      <c r="U27" s="18">
        <v>0.2</v>
      </c>
      <c r="V27" s="18">
        <v>0.6</v>
      </c>
      <c r="W27" s="18">
        <v>0.7</v>
      </c>
      <c r="X27" s="1">
        <v>0.7</v>
      </c>
      <c r="Y27" s="1">
        <v>0.2</v>
      </c>
      <c r="AC27" s="42">
        <v>0</v>
      </c>
      <c r="AD27" s="42">
        <v>1.4</v>
      </c>
      <c r="AE27" s="48">
        <v>1.9</v>
      </c>
      <c r="AF27" s="56">
        <v>1.9</v>
      </c>
      <c r="AG27" s="57">
        <v>1.5</v>
      </c>
      <c r="AH27" s="57">
        <v>1.9</v>
      </c>
    </row>
    <row r="28" spans="1:34" ht="12.95" customHeight="1" x14ac:dyDescent="0.2">
      <c r="A28" s="24" t="s">
        <v>28</v>
      </c>
      <c r="B28" s="29" t="s">
        <v>9</v>
      </c>
      <c r="C28" s="30" t="s">
        <v>9</v>
      </c>
      <c r="D28" s="30" t="s">
        <v>9</v>
      </c>
      <c r="E28" s="30" t="s">
        <v>9</v>
      </c>
      <c r="F28" s="31" t="s">
        <v>9</v>
      </c>
      <c r="G28" s="26">
        <v>0.1</v>
      </c>
      <c r="H28" s="27">
        <v>0.4</v>
      </c>
      <c r="I28" s="27">
        <v>0.7</v>
      </c>
      <c r="J28" s="28">
        <v>1.6</v>
      </c>
      <c r="K28" s="27">
        <v>0.7</v>
      </c>
      <c r="L28" s="27">
        <v>2.8</v>
      </c>
      <c r="M28" s="27">
        <v>2.8</v>
      </c>
      <c r="N28" s="35">
        <v>2.8</v>
      </c>
      <c r="O28" s="1">
        <v>1.3</v>
      </c>
      <c r="P28" s="1">
        <v>1.3</v>
      </c>
      <c r="Q28" s="1">
        <v>0.5</v>
      </c>
      <c r="R28" s="18" t="s">
        <v>9</v>
      </c>
      <c r="S28" s="18" t="s">
        <v>9</v>
      </c>
      <c r="U28" s="18" t="s">
        <v>9</v>
      </c>
      <c r="V28" s="18">
        <v>0</v>
      </c>
      <c r="W28" s="18">
        <v>0</v>
      </c>
      <c r="X28" s="1">
        <v>0</v>
      </c>
      <c r="Y28" s="1">
        <v>0.1</v>
      </c>
      <c r="AC28" s="42">
        <v>0</v>
      </c>
      <c r="AD28" s="42">
        <v>0</v>
      </c>
      <c r="AE28" s="48">
        <v>0</v>
      </c>
      <c r="AF28" s="56">
        <v>0.1</v>
      </c>
      <c r="AG28" s="57">
        <v>0.8</v>
      </c>
      <c r="AH28" s="57">
        <v>0.2</v>
      </c>
    </row>
    <row r="29" spans="1:34" ht="12.95" customHeight="1" x14ac:dyDescent="0.2">
      <c r="A29" s="24" t="s">
        <v>39</v>
      </c>
      <c r="B29" s="29" t="s">
        <v>9</v>
      </c>
      <c r="C29" s="30" t="s">
        <v>9</v>
      </c>
      <c r="D29" s="30" t="s">
        <v>9</v>
      </c>
      <c r="E29" s="30" t="s">
        <v>9</v>
      </c>
      <c r="F29" s="30" t="s">
        <v>9</v>
      </c>
      <c r="G29" s="30" t="s">
        <v>9</v>
      </c>
      <c r="H29" s="30" t="s">
        <v>9</v>
      </c>
      <c r="I29" s="30" t="s">
        <v>9</v>
      </c>
      <c r="J29" s="30" t="s">
        <v>9</v>
      </c>
      <c r="K29" s="30" t="s">
        <v>9</v>
      </c>
      <c r="L29" s="30" t="s">
        <v>9</v>
      </c>
      <c r="M29" s="30" t="s">
        <v>9</v>
      </c>
      <c r="N29" s="30" t="s">
        <v>9</v>
      </c>
      <c r="O29" s="1">
        <v>0.3</v>
      </c>
      <c r="P29" s="1">
        <v>0.8</v>
      </c>
      <c r="Q29" s="18" t="s">
        <v>9</v>
      </c>
      <c r="R29" s="18">
        <v>7.9</v>
      </c>
      <c r="S29" s="18" t="s">
        <v>9</v>
      </c>
      <c r="U29" s="18" t="s">
        <v>9</v>
      </c>
      <c r="V29" s="18">
        <v>3.6</v>
      </c>
      <c r="W29" s="18">
        <v>0</v>
      </c>
      <c r="X29" s="1">
        <v>0</v>
      </c>
      <c r="Y29" s="1">
        <v>0.2</v>
      </c>
      <c r="Z29" s="1">
        <v>0.1</v>
      </c>
      <c r="AC29" s="42">
        <v>0</v>
      </c>
      <c r="AD29" s="42">
        <v>0</v>
      </c>
      <c r="AE29" s="48">
        <v>0</v>
      </c>
      <c r="AF29" s="56">
        <v>0</v>
      </c>
      <c r="AG29" s="57">
        <v>0</v>
      </c>
      <c r="AH29" s="57">
        <v>0.6</v>
      </c>
    </row>
    <row r="30" spans="1:34" ht="12.95" customHeight="1" x14ac:dyDescent="0.2">
      <c r="A30" s="24" t="s">
        <v>29</v>
      </c>
      <c r="B30" s="29" t="s">
        <v>9</v>
      </c>
      <c r="C30" s="30" t="s">
        <v>9</v>
      </c>
      <c r="D30" s="30" t="s">
        <v>9</v>
      </c>
      <c r="E30" s="30" t="s">
        <v>9</v>
      </c>
      <c r="F30" s="30" t="s">
        <v>9</v>
      </c>
      <c r="G30" s="30" t="s">
        <v>9</v>
      </c>
      <c r="H30" s="30" t="s">
        <v>9</v>
      </c>
      <c r="I30" s="30" t="s">
        <v>9</v>
      </c>
      <c r="J30" s="30" t="s">
        <v>9</v>
      </c>
      <c r="K30" s="30" t="s">
        <v>9</v>
      </c>
      <c r="L30" s="30" t="s">
        <v>9</v>
      </c>
      <c r="M30" s="27">
        <v>4.3</v>
      </c>
      <c r="N30" s="35">
        <v>2.9</v>
      </c>
      <c r="O30" s="35">
        <v>1</v>
      </c>
      <c r="P30" s="1">
        <v>0.6</v>
      </c>
      <c r="Q30" s="35">
        <v>0</v>
      </c>
      <c r="R30" s="18" t="s">
        <v>9</v>
      </c>
      <c r="S30" s="18" t="s">
        <v>9</v>
      </c>
      <c r="U30" s="18" t="s">
        <v>9</v>
      </c>
      <c r="V30" s="18">
        <v>0</v>
      </c>
      <c r="W30" s="18">
        <v>0</v>
      </c>
      <c r="X30" s="1">
        <v>0</v>
      </c>
      <c r="AC30" s="42">
        <v>0</v>
      </c>
      <c r="AD30" s="42">
        <v>0</v>
      </c>
      <c r="AE30" s="48">
        <v>0</v>
      </c>
      <c r="AF30" s="56">
        <v>0</v>
      </c>
      <c r="AG30" s="55">
        <v>0</v>
      </c>
      <c r="AH30" s="55">
        <v>0</v>
      </c>
    </row>
    <row r="31" spans="1:34" ht="12.95" customHeight="1" x14ac:dyDescent="0.2">
      <c r="A31" s="24" t="s">
        <v>30</v>
      </c>
      <c r="B31" s="29" t="s">
        <v>9</v>
      </c>
      <c r="C31" s="30" t="s">
        <v>9</v>
      </c>
      <c r="D31" s="30" t="s">
        <v>9</v>
      </c>
      <c r="E31" s="30" t="s">
        <v>9</v>
      </c>
      <c r="F31" s="30" t="s">
        <v>9</v>
      </c>
      <c r="G31" s="30" t="s">
        <v>9</v>
      </c>
      <c r="H31" s="30" t="s">
        <v>9</v>
      </c>
      <c r="I31" s="30" t="s">
        <v>9</v>
      </c>
      <c r="J31" s="30" t="s">
        <v>9</v>
      </c>
      <c r="K31" s="30" t="s">
        <v>9</v>
      </c>
      <c r="L31" s="30" t="s">
        <v>9</v>
      </c>
      <c r="M31" s="28">
        <v>0</v>
      </c>
      <c r="N31" s="35">
        <v>0</v>
      </c>
      <c r="O31" s="35">
        <v>0</v>
      </c>
      <c r="P31" s="35">
        <v>0</v>
      </c>
      <c r="Q31" s="35">
        <v>0</v>
      </c>
      <c r="R31" s="18" t="s">
        <v>9</v>
      </c>
      <c r="S31" s="18" t="s">
        <v>9</v>
      </c>
      <c r="U31" s="18" t="s">
        <v>9</v>
      </c>
      <c r="V31" s="18">
        <v>0</v>
      </c>
      <c r="W31" s="18">
        <v>0</v>
      </c>
      <c r="X31" s="1">
        <v>0</v>
      </c>
      <c r="AC31" s="42">
        <v>0</v>
      </c>
      <c r="AD31" s="42">
        <v>0</v>
      </c>
      <c r="AE31" s="48">
        <v>0</v>
      </c>
      <c r="AF31" s="56">
        <v>0</v>
      </c>
      <c r="AG31" s="55">
        <v>0</v>
      </c>
      <c r="AH31" s="55">
        <v>0</v>
      </c>
    </row>
    <row r="32" spans="1:34" ht="12.95" customHeight="1" x14ac:dyDescent="0.2">
      <c r="A32" s="24" t="s">
        <v>31</v>
      </c>
      <c r="B32" s="25">
        <v>7.8</v>
      </c>
      <c r="C32" s="26">
        <v>18.100000000000001</v>
      </c>
      <c r="D32" s="26">
        <v>20.100000000000001</v>
      </c>
      <c r="E32" s="26">
        <v>8.9</v>
      </c>
      <c r="F32" s="26">
        <v>0.2</v>
      </c>
      <c r="G32" s="26">
        <v>0</v>
      </c>
      <c r="H32" s="27" t="s">
        <v>9</v>
      </c>
      <c r="I32" s="27" t="s">
        <v>13</v>
      </c>
      <c r="J32" s="28">
        <v>0.1</v>
      </c>
      <c r="K32" s="28">
        <v>0</v>
      </c>
      <c r="L32" s="28" t="s">
        <v>13</v>
      </c>
      <c r="M32" s="28" t="s">
        <v>13</v>
      </c>
      <c r="N32" s="34" t="s">
        <v>9</v>
      </c>
      <c r="O32" s="1">
        <v>0.2</v>
      </c>
      <c r="P32" s="35">
        <v>0.1</v>
      </c>
      <c r="Q32" s="18" t="s">
        <v>9</v>
      </c>
      <c r="R32" s="34">
        <v>0</v>
      </c>
      <c r="S32" s="34" t="s">
        <v>9</v>
      </c>
      <c r="T32" s="1">
        <v>0</v>
      </c>
      <c r="U32" s="18">
        <v>0</v>
      </c>
      <c r="V32" s="18">
        <v>0</v>
      </c>
      <c r="W32" s="18">
        <v>0.1</v>
      </c>
      <c r="X32" s="1">
        <v>0</v>
      </c>
      <c r="AC32" s="42">
        <v>0</v>
      </c>
      <c r="AD32" s="42">
        <v>0</v>
      </c>
      <c r="AE32" s="48">
        <v>0</v>
      </c>
      <c r="AF32" s="56">
        <v>0</v>
      </c>
      <c r="AG32" s="55">
        <v>0.2</v>
      </c>
      <c r="AH32" s="55">
        <v>0</v>
      </c>
    </row>
    <row r="33" spans="1:34" ht="12.95" customHeight="1" x14ac:dyDescent="0.2">
      <c r="A33" s="24" t="s">
        <v>32</v>
      </c>
      <c r="B33" s="29" t="s">
        <v>9</v>
      </c>
      <c r="C33" s="30" t="s">
        <v>9</v>
      </c>
      <c r="D33" s="26">
        <v>0.2</v>
      </c>
      <c r="E33" s="26">
        <v>4.4000000000000004</v>
      </c>
      <c r="F33" s="26">
        <v>2.2000000000000002</v>
      </c>
      <c r="G33" s="26">
        <v>5.8</v>
      </c>
      <c r="H33" s="27">
        <v>3.8</v>
      </c>
      <c r="I33" s="27">
        <v>1.9</v>
      </c>
      <c r="J33" s="28">
        <v>0.1</v>
      </c>
      <c r="K33" s="27">
        <v>0.2</v>
      </c>
      <c r="L33" s="28">
        <v>0</v>
      </c>
      <c r="M33" s="28">
        <v>0</v>
      </c>
      <c r="N33" s="35">
        <v>0</v>
      </c>
      <c r="O33" s="1">
        <v>0.2</v>
      </c>
      <c r="P33" s="1">
        <v>0.1</v>
      </c>
      <c r="Q33" s="1">
        <v>0.6</v>
      </c>
      <c r="R33" s="18" t="s">
        <v>9</v>
      </c>
      <c r="S33" s="18">
        <v>0.3</v>
      </c>
      <c r="T33" s="1">
        <v>0</v>
      </c>
      <c r="U33" s="18">
        <v>0.1</v>
      </c>
      <c r="V33" s="18">
        <v>5.5</v>
      </c>
      <c r="W33" s="18">
        <v>0.4</v>
      </c>
      <c r="X33" s="1">
        <v>0.1</v>
      </c>
      <c r="Y33" s="1">
        <v>0.2</v>
      </c>
      <c r="Z33" s="1">
        <v>0.2</v>
      </c>
      <c r="AA33" s="1">
        <v>0</v>
      </c>
      <c r="AB33" s="1">
        <v>0</v>
      </c>
      <c r="AC33" s="35">
        <v>0</v>
      </c>
      <c r="AD33" s="42">
        <v>0.1</v>
      </c>
      <c r="AE33" s="48">
        <v>0</v>
      </c>
      <c r="AF33" s="56">
        <v>0</v>
      </c>
      <c r="AG33" s="55">
        <v>3.1</v>
      </c>
      <c r="AH33" s="55">
        <v>3.3</v>
      </c>
    </row>
    <row r="34" spans="1:34" ht="12.95" customHeight="1" x14ac:dyDescent="0.2">
      <c r="A34" s="24" t="s">
        <v>33</v>
      </c>
      <c r="B34" s="29" t="s">
        <v>9</v>
      </c>
      <c r="C34" s="30" t="s">
        <v>9</v>
      </c>
      <c r="D34" s="30" t="s">
        <v>9</v>
      </c>
      <c r="E34" s="30" t="s">
        <v>9</v>
      </c>
      <c r="F34" s="30" t="s">
        <v>9</v>
      </c>
      <c r="G34" s="30" t="s">
        <v>9</v>
      </c>
      <c r="H34" s="30" t="s">
        <v>9</v>
      </c>
      <c r="I34" s="30" t="s">
        <v>9</v>
      </c>
      <c r="J34" s="30" t="s">
        <v>9</v>
      </c>
      <c r="K34" s="30" t="s">
        <v>9</v>
      </c>
      <c r="L34" s="30" t="s">
        <v>9</v>
      </c>
      <c r="M34" s="28">
        <v>2.2000000000000002</v>
      </c>
      <c r="N34" s="35">
        <v>0.1</v>
      </c>
      <c r="O34" s="35">
        <v>0</v>
      </c>
      <c r="P34" s="1">
        <v>0.3</v>
      </c>
      <c r="Q34" s="35">
        <v>0</v>
      </c>
      <c r="R34" s="18">
        <v>40.1</v>
      </c>
      <c r="S34" s="18">
        <v>1.2</v>
      </c>
      <c r="T34" s="1">
        <v>1.3</v>
      </c>
      <c r="U34" s="18">
        <v>1</v>
      </c>
      <c r="V34" s="18">
        <v>0.8</v>
      </c>
      <c r="W34" s="18">
        <v>0.3</v>
      </c>
      <c r="X34" s="1">
        <v>0.1</v>
      </c>
      <c r="Y34" s="1">
        <v>0.1</v>
      </c>
      <c r="Z34" s="1">
        <v>0</v>
      </c>
      <c r="AA34" s="1">
        <v>0</v>
      </c>
      <c r="AB34" s="1">
        <v>0.3</v>
      </c>
      <c r="AC34" s="35">
        <v>0</v>
      </c>
      <c r="AD34" s="42">
        <v>0.3</v>
      </c>
      <c r="AE34" s="48">
        <v>0.1</v>
      </c>
      <c r="AF34" s="56">
        <v>0.2</v>
      </c>
      <c r="AG34" s="55">
        <v>0.3</v>
      </c>
      <c r="AH34" s="55">
        <v>0.8</v>
      </c>
    </row>
    <row r="35" spans="1:34" ht="12.95" customHeight="1" x14ac:dyDescent="0.2">
      <c r="A35" s="24" t="s">
        <v>34</v>
      </c>
      <c r="B35" s="29">
        <v>7.6</v>
      </c>
      <c r="C35" s="26">
        <v>0.8</v>
      </c>
      <c r="D35" s="30" t="s">
        <v>9</v>
      </c>
      <c r="E35" s="30" t="s">
        <v>9</v>
      </c>
      <c r="F35" s="26">
        <v>0.3</v>
      </c>
      <c r="G35" s="26">
        <v>0.4</v>
      </c>
      <c r="H35" s="27">
        <v>0.1</v>
      </c>
      <c r="I35" s="27">
        <v>0.1</v>
      </c>
      <c r="J35" s="28">
        <v>0.1</v>
      </c>
      <c r="K35" s="27">
        <v>0.1</v>
      </c>
      <c r="L35" s="27" t="s">
        <v>13</v>
      </c>
      <c r="M35" s="28">
        <v>0</v>
      </c>
      <c r="N35" s="34" t="s">
        <v>9</v>
      </c>
      <c r="O35" s="35">
        <v>0</v>
      </c>
      <c r="P35" s="35">
        <v>0</v>
      </c>
      <c r="Q35" s="35">
        <v>0</v>
      </c>
      <c r="R35" s="18">
        <v>0.1</v>
      </c>
      <c r="S35" s="18">
        <v>0.1</v>
      </c>
      <c r="U35" s="18" t="s">
        <v>9</v>
      </c>
      <c r="V35" s="18">
        <v>0</v>
      </c>
      <c r="W35" s="18">
        <v>0</v>
      </c>
      <c r="X35" s="1">
        <v>0</v>
      </c>
      <c r="Y35" s="1">
        <v>0.1</v>
      </c>
      <c r="Z35" s="1">
        <v>0.3</v>
      </c>
      <c r="AA35" s="1">
        <v>0</v>
      </c>
      <c r="AC35" s="35">
        <v>0</v>
      </c>
      <c r="AD35" s="42">
        <v>0</v>
      </c>
      <c r="AE35" s="48">
        <v>0</v>
      </c>
      <c r="AF35" s="56">
        <v>0.4</v>
      </c>
      <c r="AG35" s="55">
        <v>0.7</v>
      </c>
      <c r="AH35" s="55">
        <v>0</v>
      </c>
    </row>
    <row r="36" spans="1:34" ht="12.95" customHeight="1" x14ac:dyDescent="0.2">
      <c r="A36" s="24" t="s">
        <v>35</v>
      </c>
      <c r="B36" s="29" t="s">
        <v>9</v>
      </c>
      <c r="C36" s="30" t="s">
        <v>9</v>
      </c>
      <c r="D36" s="30" t="s">
        <v>9</v>
      </c>
      <c r="E36" s="30" t="s">
        <v>9</v>
      </c>
      <c r="F36" s="30" t="s">
        <v>9</v>
      </c>
      <c r="G36" s="30" t="s">
        <v>9</v>
      </c>
      <c r="H36" s="30" t="s">
        <v>9</v>
      </c>
      <c r="I36" s="30" t="s">
        <v>9</v>
      </c>
      <c r="J36" s="30" t="s">
        <v>9</v>
      </c>
      <c r="K36" s="30" t="s">
        <v>9</v>
      </c>
      <c r="L36" s="30" t="s">
        <v>9</v>
      </c>
      <c r="M36" s="28">
        <v>0</v>
      </c>
      <c r="N36" s="34" t="s">
        <v>9</v>
      </c>
      <c r="O36" s="34" t="s">
        <v>9</v>
      </c>
      <c r="P36" s="18" t="s">
        <v>9</v>
      </c>
      <c r="Q36" s="35">
        <v>0</v>
      </c>
      <c r="R36" s="18" t="s">
        <v>9</v>
      </c>
      <c r="S36" s="18" t="s">
        <v>9</v>
      </c>
      <c r="T36" s="1">
        <v>0.1</v>
      </c>
      <c r="U36" s="18">
        <v>4.8</v>
      </c>
      <c r="V36" s="18">
        <v>0.2</v>
      </c>
      <c r="W36" s="18">
        <v>0</v>
      </c>
      <c r="X36" s="1">
        <v>0.1</v>
      </c>
      <c r="Y36" s="1">
        <v>0.6</v>
      </c>
      <c r="AA36" s="1">
        <v>0.1</v>
      </c>
      <c r="AB36" s="1">
        <v>0</v>
      </c>
      <c r="AC36" s="35">
        <v>0</v>
      </c>
      <c r="AD36" s="42">
        <v>0</v>
      </c>
      <c r="AE36" s="48">
        <v>0</v>
      </c>
      <c r="AF36" s="56">
        <v>0</v>
      </c>
      <c r="AG36" s="55">
        <v>0</v>
      </c>
      <c r="AH36" s="55">
        <v>0</v>
      </c>
    </row>
    <row r="37" spans="1:34" ht="12.95" customHeight="1" x14ac:dyDescent="0.2">
      <c r="A37" s="15" t="s">
        <v>7</v>
      </c>
      <c r="B37" s="4">
        <v>26.5</v>
      </c>
      <c r="C37" s="4">
        <v>28</v>
      </c>
      <c r="D37" s="4">
        <v>36</v>
      </c>
      <c r="E37" s="4">
        <v>45</v>
      </c>
      <c r="F37" s="4">
        <v>34</v>
      </c>
      <c r="G37" s="4">
        <v>28</v>
      </c>
      <c r="H37" s="4">
        <v>32</v>
      </c>
      <c r="I37" s="4">
        <v>90</v>
      </c>
      <c r="J37" s="4">
        <v>119</v>
      </c>
      <c r="K37" s="3">
        <v>163</v>
      </c>
      <c r="L37" s="1">
        <v>263</v>
      </c>
      <c r="M37" s="1">
        <v>190</v>
      </c>
      <c r="N37" s="1">
        <v>204</v>
      </c>
      <c r="O37" s="1">
        <v>552</v>
      </c>
      <c r="P37" s="1">
        <v>581</v>
      </c>
      <c r="Q37" s="1">
        <v>587</v>
      </c>
      <c r="R37" s="18">
        <v>667</v>
      </c>
      <c r="S37" s="18">
        <v>959</v>
      </c>
      <c r="T37" s="1">
        <v>951.4</v>
      </c>
      <c r="U37" s="18">
        <v>978.2</v>
      </c>
      <c r="V37" s="18">
        <v>810.2</v>
      </c>
      <c r="W37" s="18">
        <v>437.9</v>
      </c>
      <c r="X37" s="1">
        <v>429.6</v>
      </c>
      <c r="Y37" s="1">
        <v>464.4</v>
      </c>
      <c r="Z37" s="1">
        <v>487.1</v>
      </c>
      <c r="AA37" s="1">
        <v>474.4</v>
      </c>
      <c r="AB37" s="1">
        <v>430.5</v>
      </c>
      <c r="AC37" s="35">
        <v>355.4</v>
      </c>
      <c r="AD37" s="42">
        <v>547.4</v>
      </c>
      <c r="AE37" s="48">
        <v>839.9</v>
      </c>
      <c r="AF37" s="56">
        <v>715.7</v>
      </c>
      <c r="AG37" s="55">
        <v>913</v>
      </c>
      <c r="AH37" s="55">
        <v>1007.1</v>
      </c>
    </row>
    <row r="38" spans="1:34" ht="12.95" customHeight="1" x14ac:dyDescent="0.2">
      <c r="A38" s="15" t="s">
        <v>4</v>
      </c>
      <c r="B38" s="4">
        <v>15</v>
      </c>
      <c r="C38" s="4">
        <v>26</v>
      </c>
      <c r="D38" s="4">
        <v>16</v>
      </c>
      <c r="E38" s="4">
        <v>11</v>
      </c>
      <c r="F38" s="4">
        <v>6</v>
      </c>
      <c r="G38" s="6">
        <v>2</v>
      </c>
      <c r="H38" s="6">
        <v>2</v>
      </c>
      <c r="I38" s="6">
        <v>1</v>
      </c>
      <c r="J38" s="4">
        <v>2</v>
      </c>
      <c r="K38" s="3">
        <v>1</v>
      </c>
      <c r="L38" s="1">
        <v>1</v>
      </c>
      <c r="M38" s="1">
        <v>1</v>
      </c>
      <c r="N38" s="1">
        <v>0</v>
      </c>
      <c r="O38" s="1">
        <v>1</v>
      </c>
      <c r="P38" s="1">
        <v>0</v>
      </c>
      <c r="Q38" s="1">
        <v>1</v>
      </c>
      <c r="R38" s="1">
        <v>2</v>
      </c>
      <c r="S38" s="1">
        <v>0</v>
      </c>
      <c r="T38" s="13">
        <v>1</v>
      </c>
      <c r="U38" s="30">
        <v>0.7</v>
      </c>
      <c r="V38" s="30">
        <v>0.3</v>
      </c>
      <c r="W38" s="18">
        <v>1.3</v>
      </c>
      <c r="X38" s="13">
        <v>0</v>
      </c>
      <c r="Y38" s="13">
        <v>2.5</v>
      </c>
      <c r="Z38" s="13">
        <v>19.7</v>
      </c>
      <c r="AA38" s="13">
        <v>14.6</v>
      </c>
      <c r="AB38" s="13">
        <v>13.2</v>
      </c>
      <c r="AC38" s="42">
        <v>6.9</v>
      </c>
      <c r="AD38" s="42">
        <v>13</v>
      </c>
      <c r="AE38" s="48">
        <v>16.899999999999999</v>
      </c>
      <c r="AF38" s="58">
        <v>13.9</v>
      </c>
      <c r="AG38" s="59">
        <v>22.7</v>
      </c>
      <c r="AH38" s="59">
        <v>8.1999999999999993</v>
      </c>
    </row>
    <row r="39" spans="1:34" ht="12.95" customHeight="1" x14ac:dyDescent="0.2">
      <c r="A39" s="15"/>
      <c r="B39" s="38"/>
      <c r="C39" s="3"/>
      <c r="D39" s="3"/>
      <c r="E39" s="3"/>
      <c r="F39" s="3"/>
      <c r="G39" s="3"/>
      <c r="H39" s="3"/>
      <c r="I39" s="3"/>
      <c r="J39" s="3"/>
      <c r="K39" s="3"/>
      <c r="W39" s="18"/>
      <c r="X39" s="18"/>
      <c r="Y39" s="18"/>
      <c r="Z39" s="18"/>
      <c r="AA39" s="18"/>
      <c r="AB39" s="18"/>
      <c r="AC39" s="35"/>
      <c r="AD39" s="42"/>
      <c r="AE39" s="48"/>
      <c r="AF39" s="56"/>
      <c r="AG39" s="55"/>
      <c r="AH39" s="55"/>
    </row>
    <row r="40" spans="1:34" ht="12.95" customHeight="1" x14ac:dyDescent="0.2">
      <c r="A40" s="15"/>
      <c r="B40" s="69" t="s">
        <v>11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P40" s="13"/>
      <c r="R40" s="13"/>
      <c r="S40" s="13"/>
      <c r="W40" s="18"/>
      <c r="X40" s="18"/>
      <c r="Y40" s="18"/>
      <c r="Z40" s="18"/>
      <c r="AA40" s="18"/>
      <c r="AB40" s="18"/>
      <c r="AC40" s="35"/>
      <c r="AD40" s="42"/>
      <c r="AE40" s="48"/>
      <c r="AF40" s="56"/>
      <c r="AG40" s="55"/>
      <c r="AH40" s="55"/>
    </row>
    <row r="41" spans="1:34" ht="12.95" customHeight="1" x14ac:dyDescent="0.2">
      <c r="A41" s="15" t="s">
        <v>0</v>
      </c>
      <c r="B41" s="7" t="s">
        <v>8</v>
      </c>
      <c r="C41" s="4">
        <v>41</v>
      </c>
      <c r="D41" s="4">
        <v>52</v>
      </c>
      <c r="E41" s="4">
        <v>3</v>
      </c>
      <c r="F41" s="4">
        <v>-3</v>
      </c>
      <c r="G41" s="4">
        <v>-20</v>
      </c>
      <c r="H41" s="5">
        <v>15</v>
      </c>
      <c r="I41" s="5">
        <v>14</v>
      </c>
      <c r="J41" s="5">
        <v>-17</v>
      </c>
      <c r="K41" s="3">
        <v>13</v>
      </c>
      <c r="L41" s="1">
        <v>8</v>
      </c>
      <c r="M41" s="1">
        <v>15</v>
      </c>
      <c r="N41" s="1">
        <v>-1</v>
      </c>
      <c r="O41" s="1">
        <v>54</v>
      </c>
      <c r="P41" s="1">
        <v>5</v>
      </c>
      <c r="Q41" s="4">
        <f t="shared" ref="Q41:Q46" si="0">(Q5/P5-1)*100</f>
        <v>-4.0190735694822894</v>
      </c>
      <c r="R41" s="4">
        <v>-28</v>
      </c>
      <c r="S41" s="4">
        <v>18</v>
      </c>
      <c r="T41" s="4">
        <f t="shared" ref="T41:T47" si="1">(T5/S5-1)*100</f>
        <v>5.2133891213389072</v>
      </c>
      <c r="U41" s="4">
        <v>8</v>
      </c>
      <c r="V41" s="4">
        <v>-15</v>
      </c>
      <c r="W41" s="18">
        <v>-16</v>
      </c>
      <c r="X41" s="18">
        <v>-9</v>
      </c>
      <c r="Y41" s="18">
        <v>1</v>
      </c>
      <c r="Z41" s="46">
        <v>33</v>
      </c>
      <c r="AA41" s="46">
        <v>-10</v>
      </c>
      <c r="AB41" s="46">
        <v>9</v>
      </c>
      <c r="AC41" s="43">
        <f t="shared" ref="AC41:AD48" si="2">(AC5/AB5-1)*100</f>
        <v>19.797343324250672</v>
      </c>
      <c r="AD41" s="43">
        <f t="shared" si="2"/>
        <v>52.789821593574501</v>
      </c>
      <c r="AE41" s="50">
        <f t="shared" ref="AE41:AE47" si="3">(AE5/AD5-1)*100</f>
        <v>-0.35355414960922538</v>
      </c>
      <c r="AF41" s="60">
        <f t="shared" ref="AF41:AH47" si="4">(AF5/AE5-1)*100</f>
        <v>14.323062558356693</v>
      </c>
      <c r="AG41" s="55">
        <f t="shared" si="4"/>
        <v>-20.475334857889582</v>
      </c>
      <c r="AH41" s="55">
        <f t="shared" si="4"/>
        <v>27.749820273184756</v>
      </c>
    </row>
    <row r="42" spans="1:34" ht="12.95" customHeight="1" x14ac:dyDescent="0.2">
      <c r="A42" s="15" t="s">
        <v>1</v>
      </c>
      <c r="B42" s="7" t="s">
        <v>8</v>
      </c>
      <c r="C42" s="4">
        <v>-24</v>
      </c>
      <c r="D42" s="4">
        <v>171</v>
      </c>
      <c r="E42" s="4">
        <v>31</v>
      </c>
      <c r="F42" s="4">
        <v>-18</v>
      </c>
      <c r="G42" s="4">
        <v>-26</v>
      </c>
      <c r="H42" s="4">
        <v>55</v>
      </c>
      <c r="I42" s="4">
        <v>19</v>
      </c>
      <c r="J42" s="4">
        <v>-43</v>
      </c>
      <c r="K42" s="3">
        <v>-11</v>
      </c>
      <c r="L42" s="1">
        <v>-27</v>
      </c>
      <c r="M42" s="1">
        <v>15</v>
      </c>
      <c r="N42" s="1">
        <v>12</v>
      </c>
      <c r="O42" s="1">
        <v>5</v>
      </c>
      <c r="P42" s="1">
        <v>23</v>
      </c>
      <c r="Q42" s="4">
        <f t="shared" si="0"/>
        <v>-0.4366812227074246</v>
      </c>
      <c r="R42" s="4">
        <v>-8</v>
      </c>
      <c r="S42" s="4">
        <v>-23</v>
      </c>
      <c r="T42" s="4">
        <f t="shared" si="1"/>
        <v>11.801242236024834</v>
      </c>
      <c r="U42" s="4">
        <v>33</v>
      </c>
      <c r="V42" s="4">
        <v>-3</v>
      </c>
      <c r="W42" s="18">
        <v>6</v>
      </c>
      <c r="X42" s="18">
        <v>-8</v>
      </c>
      <c r="Y42" s="18">
        <v>30</v>
      </c>
      <c r="Z42" s="46">
        <v>46</v>
      </c>
      <c r="AA42" s="46">
        <v>23</v>
      </c>
      <c r="AB42" s="46">
        <v>-15</v>
      </c>
      <c r="AC42" s="43">
        <f t="shared" si="2"/>
        <v>-35.652367192709491</v>
      </c>
      <c r="AD42" s="43">
        <f t="shared" si="2"/>
        <v>98.514680483592414</v>
      </c>
      <c r="AE42" s="50">
        <f t="shared" si="3"/>
        <v>32.486514703323465</v>
      </c>
      <c r="AF42" s="60">
        <f t="shared" si="4"/>
        <v>-27.56763856054636</v>
      </c>
      <c r="AG42" s="55">
        <f t="shared" si="4"/>
        <v>-10.933816863100631</v>
      </c>
      <c r="AH42" s="55">
        <f t="shared" si="4"/>
        <v>28.257328990228014</v>
      </c>
    </row>
    <row r="43" spans="1:34" ht="12.95" customHeight="1" x14ac:dyDescent="0.2">
      <c r="A43" s="15" t="s">
        <v>2</v>
      </c>
      <c r="B43" s="7" t="s">
        <v>8</v>
      </c>
      <c r="C43" s="4">
        <v>-27</v>
      </c>
      <c r="D43" s="4">
        <v>107</v>
      </c>
      <c r="E43" s="4">
        <v>-17</v>
      </c>
      <c r="F43" s="4">
        <v>-19</v>
      </c>
      <c r="G43" s="4">
        <v>-25</v>
      </c>
      <c r="H43" s="4">
        <v>140</v>
      </c>
      <c r="I43" s="4">
        <v>125</v>
      </c>
      <c r="J43" s="4">
        <v>-59</v>
      </c>
      <c r="K43" s="3">
        <v>-17</v>
      </c>
      <c r="L43" s="1">
        <v>-40</v>
      </c>
      <c r="M43" s="1">
        <v>15</v>
      </c>
      <c r="N43" s="1">
        <v>37</v>
      </c>
      <c r="O43" s="1">
        <v>-21</v>
      </c>
      <c r="P43" s="1">
        <v>49</v>
      </c>
      <c r="Q43" s="4">
        <f t="shared" si="0"/>
        <v>27.835051546391743</v>
      </c>
      <c r="R43" s="4">
        <v>-17</v>
      </c>
      <c r="S43" s="4">
        <v>-1</v>
      </c>
      <c r="T43" s="4">
        <f t="shared" si="1"/>
        <v>-26.274509803921564</v>
      </c>
      <c r="U43" s="4">
        <v>42</v>
      </c>
      <c r="V43" s="4">
        <v>12</v>
      </c>
      <c r="W43" s="18">
        <v>-58</v>
      </c>
      <c r="X43" s="18">
        <v>12</v>
      </c>
      <c r="Y43" s="18">
        <v>-11</v>
      </c>
      <c r="Z43" s="46">
        <v>-37</v>
      </c>
      <c r="AA43" s="46">
        <v>72</v>
      </c>
      <c r="AB43" s="46">
        <v>-20</v>
      </c>
      <c r="AC43" s="43">
        <f t="shared" si="2"/>
        <v>-7.4492099322798992</v>
      </c>
      <c r="AD43" s="43">
        <f t="shared" si="2"/>
        <v>76.829268292682926</v>
      </c>
      <c r="AE43" s="50">
        <f t="shared" si="3"/>
        <v>21.65517241379311</v>
      </c>
      <c r="AF43" s="60">
        <f t="shared" si="4"/>
        <v>52.721088435374128</v>
      </c>
      <c r="AG43" s="55">
        <f t="shared" si="4"/>
        <v>-28.582034149962876</v>
      </c>
      <c r="AH43" s="55">
        <f t="shared" si="4"/>
        <v>150</v>
      </c>
    </row>
    <row r="44" spans="1:34" ht="12.95" customHeight="1" x14ac:dyDescent="0.2">
      <c r="A44" s="15" t="s">
        <v>3</v>
      </c>
      <c r="B44" s="7" t="s">
        <v>8</v>
      </c>
      <c r="C44" s="4">
        <v>15</v>
      </c>
      <c r="D44" s="4">
        <v>474</v>
      </c>
      <c r="E44" s="4">
        <v>45</v>
      </c>
      <c r="F44" s="4">
        <v>-10</v>
      </c>
      <c r="G44" s="4">
        <v>-27</v>
      </c>
      <c r="H44" s="4">
        <v>44</v>
      </c>
      <c r="I44" s="4">
        <v>-46</v>
      </c>
      <c r="J44" s="4">
        <v>-11</v>
      </c>
      <c r="K44" s="3">
        <v>-16</v>
      </c>
      <c r="L44" s="1">
        <v>-8</v>
      </c>
      <c r="M44" s="1">
        <v>-1</v>
      </c>
      <c r="N44" s="1">
        <v>0</v>
      </c>
      <c r="O44" s="1">
        <v>2</v>
      </c>
      <c r="P44" s="1">
        <v>30</v>
      </c>
      <c r="Q44" s="4">
        <f t="shared" si="0"/>
        <v>-13.793103448275868</v>
      </c>
      <c r="R44" s="4">
        <v>-4</v>
      </c>
      <c r="S44" s="4">
        <v>-88</v>
      </c>
      <c r="T44" s="4">
        <f t="shared" si="1"/>
        <v>-51.111111111111107</v>
      </c>
      <c r="U44" s="4">
        <v>-9</v>
      </c>
      <c r="V44" s="4">
        <v>15</v>
      </c>
      <c r="W44" s="18">
        <v>-28</v>
      </c>
      <c r="X44" s="18">
        <v>85</v>
      </c>
      <c r="Y44" s="18">
        <v>484</v>
      </c>
      <c r="Z44" s="46">
        <v>60</v>
      </c>
      <c r="AA44" s="46">
        <v>172</v>
      </c>
      <c r="AB44" s="46">
        <v>11</v>
      </c>
      <c r="AC44" s="43">
        <f t="shared" si="2"/>
        <v>-51.395348837209312</v>
      </c>
      <c r="AD44" s="43">
        <f t="shared" si="2"/>
        <v>55.023923444976084</v>
      </c>
      <c r="AE44" s="50">
        <f t="shared" si="3"/>
        <v>37.577160493827179</v>
      </c>
      <c r="AF44" s="60">
        <f t="shared" si="4"/>
        <v>-15.311273135165459</v>
      </c>
      <c r="AG44" s="55">
        <f t="shared" si="4"/>
        <v>16.821192052980138</v>
      </c>
      <c r="AH44" s="55">
        <f t="shared" si="4"/>
        <v>56.349206349206348</v>
      </c>
    </row>
    <row r="45" spans="1:34" ht="12.95" customHeight="1" x14ac:dyDescent="0.2">
      <c r="A45" s="15" t="s">
        <v>4</v>
      </c>
      <c r="B45" s="7" t="s">
        <v>8</v>
      </c>
      <c r="C45" s="4">
        <v>-40</v>
      </c>
      <c r="D45" s="4">
        <v>4</v>
      </c>
      <c r="E45" s="4">
        <v>144</v>
      </c>
      <c r="F45" s="4">
        <v>-39</v>
      </c>
      <c r="G45" s="4">
        <v>-22</v>
      </c>
      <c r="H45" s="4">
        <v>-34</v>
      </c>
      <c r="I45" s="4">
        <v>-11</v>
      </c>
      <c r="J45" s="4">
        <v>18</v>
      </c>
      <c r="K45" s="3">
        <v>40</v>
      </c>
      <c r="L45" s="1">
        <v>-32</v>
      </c>
      <c r="M45" s="1">
        <v>74</v>
      </c>
      <c r="N45" s="1">
        <v>-12</v>
      </c>
      <c r="O45" s="1">
        <v>86</v>
      </c>
      <c r="P45" s="1">
        <v>-17</v>
      </c>
      <c r="Q45" s="4">
        <f t="shared" si="0"/>
        <v>-35.55555555555555</v>
      </c>
      <c r="R45" s="4">
        <v>17</v>
      </c>
      <c r="S45" s="4">
        <v>47</v>
      </c>
      <c r="T45" s="4">
        <f t="shared" si="1"/>
        <v>100.8</v>
      </c>
      <c r="U45" s="4">
        <v>28</v>
      </c>
      <c r="V45" s="4">
        <v>-16</v>
      </c>
      <c r="W45" s="18">
        <v>78</v>
      </c>
      <c r="X45" s="18">
        <v>-15</v>
      </c>
      <c r="Y45" s="18">
        <v>27</v>
      </c>
      <c r="Z45" s="46">
        <v>64</v>
      </c>
      <c r="AA45" s="46">
        <v>-3</v>
      </c>
      <c r="AB45" s="46">
        <v>-27</v>
      </c>
      <c r="AC45" s="43">
        <f t="shared" si="2"/>
        <v>-29.409246575342461</v>
      </c>
      <c r="AD45" s="43">
        <f t="shared" si="2"/>
        <v>125.95512431776834</v>
      </c>
      <c r="AE45" s="50">
        <f t="shared" si="3"/>
        <v>32.823403113258173</v>
      </c>
      <c r="AF45" s="60">
        <f t="shared" si="4"/>
        <v>-46.292180238432003</v>
      </c>
      <c r="AG45" s="55">
        <f t="shared" si="4"/>
        <v>-17.757712565838979</v>
      </c>
      <c r="AH45" s="55">
        <f t="shared" si="4"/>
        <v>-47.987191216834404</v>
      </c>
    </row>
    <row r="46" spans="1:34" ht="12.95" customHeight="1" x14ac:dyDescent="0.2">
      <c r="A46" s="15" t="s">
        <v>5</v>
      </c>
      <c r="B46" s="7" t="s">
        <v>8</v>
      </c>
      <c r="C46" s="4">
        <v>76</v>
      </c>
      <c r="D46" s="4">
        <v>25</v>
      </c>
      <c r="E46" s="4">
        <v>-12</v>
      </c>
      <c r="F46" s="4">
        <v>8</v>
      </c>
      <c r="G46" s="4">
        <v>-17</v>
      </c>
      <c r="H46" s="4">
        <v>-5</v>
      </c>
      <c r="I46" s="4">
        <v>10</v>
      </c>
      <c r="J46" s="4">
        <v>7</v>
      </c>
      <c r="K46" s="3">
        <v>25</v>
      </c>
      <c r="L46" s="1">
        <v>20</v>
      </c>
      <c r="M46" s="1">
        <v>15</v>
      </c>
      <c r="N46" s="1">
        <v>-3</v>
      </c>
      <c r="O46" s="1">
        <v>66</v>
      </c>
      <c r="P46" s="1">
        <v>2</v>
      </c>
      <c r="Q46" s="4">
        <f t="shared" si="0"/>
        <v>-4.6811945117029907</v>
      </c>
      <c r="R46" s="4">
        <v>-32</v>
      </c>
      <c r="S46" s="4">
        <v>29</v>
      </c>
      <c r="T46" s="4">
        <f t="shared" si="1"/>
        <v>4.1876208897485556</v>
      </c>
      <c r="U46" s="4">
        <v>4</v>
      </c>
      <c r="V46" s="4">
        <v>-17</v>
      </c>
      <c r="W46" s="18">
        <v>-21</v>
      </c>
      <c r="X46" s="18">
        <v>-9</v>
      </c>
      <c r="Y46" s="18">
        <v>-9</v>
      </c>
      <c r="Z46" s="46">
        <v>27</v>
      </c>
      <c r="AA46" s="46">
        <v>-29</v>
      </c>
      <c r="AB46" s="46">
        <v>33</v>
      </c>
      <c r="AC46" s="43">
        <f t="shared" si="2"/>
        <v>54.230503795721205</v>
      </c>
      <c r="AD46" s="43">
        <f t="shared" si="2"/>
        <v>40.943261141936624</v>
      </c>
      <c r="AE46" s="50">
        <f t="shared" si="3"/>
        <v>-12.337291256587735</v>
      </c>
      <c r="AF46" s="60">
        <f t="shared" si="4"/>
        <v>37.425756917282335</v>
      </c>
      <c r="AG46" s="55">
        <f t="shared" si="4"/>
        <v>-23.24882728087282</v>
      </c>
      <c r="AH46" s="55">
        <f t="shared" si="4"/>
        <v>27.585496497733828</v>
      </c>
    </row>
    <row r="47" spans="1:34" ht="12.95" customHeight="1" x14ac:dyDescent="0.2">
      <c r="A47" s="15" t="s">
        <v>6</v>
      </c>
      <c r="B47" s="7" t="s">
        <v>8</v>
      </c>
      <c r="C47" s="4">
        <v>32</v>
      </c>
      <c r="D47" s="4">
        <v>103</v>
      </c>
      <c r="E47" s="4">
        <v>-14</v>
      </c>
      <c r="F47" s="4">
        <v>13</v>
      </c>
      <c r="G47" s="4">
        <v>-16</v>
      </c>
      <c r="H47" s="4">
        <v>-7</v>
      </c>
      <c r="I47" s="4">
        <v>-6</v>
      </c>
      <c r="J47" s="4">
        <v>0</v>
      </c>
      <c r="K47" s="3">
        <v>21</v>
      </c>
      <c r="L47" s="1">
        <v>3</v>
      </c>
      <c r="M47" s="1">
        <v>43</v>
      </c>
      <c r="N47" s="1">
        <v>-7</v>
      </c>
      <c r="O47" s="1">
        <v>25</v>
      </c>
      <c r="P47" s="1">
        <v>-1</v>
      </c>
      <c r="Q47" s="1">
        <v>-10</v>
      </c>
      <c r="R47" s="4">
        <v>-87</v>
      </c>
      <c r="S47" s="4">
        <v>-44</v>
      </c>
      <c r="T47" s="4">
        <f t="shared" si="1"/>
        <v>68.918918918918919</v>
      </c>
      <c r="U47" s="4">
        <v>13</v>
      </c>
      <c r="V47" s="4">
        <v>-16</v>
      </c>
      <c r="W47" s="18">
        <v>147</v>
      </c>
      <c r="X47" s="18">
        <v>-20</v>
      </c>
      <c r="Y47" s="18">
        <v>-41</v>
      </c>
      <c r="Z47" s="46">
        <v>90</v>
      </c>
      <c r="AA47" s="46">
        <v>-76</v>
      </c>
      <c r="AB47" s="46">
        <v>346</v>
      </c>
      <c r="AC47" s="43">
        <f t="shared" si="2"/>
        <v>169.00605628785183</v>
      </c>
      <c r="AD47" s="43">
        <f t="shared" si="2"/>
        <v>34.353065819096805</v>
      </c>
      <c r="AE47" s="50">
        <f t="shared" si="3"/>
        <v>-48.36865450961065</v>
      </c>
      <c r="AF47" s="60">
        <f t="shared" si="4"/>
        <v>122.9285987017946</v>
      </c>
      <c r="AG47" s="55">
        <f t="shared" si="4"/>
        <v>-55.45088635779738</v>
      </c>
      <c r="AH47" s="55">
        <f t="shared" si="4"/>
        <v>61.918492887351007</v>
      </c>
    </row>
    <row r="48" spans="1:34" ht="12.95" customHeight="1" x14ac:dyDescent="0.2">
      <c r="A48" s="15" t="s">
        <v>7</v>
      </c>
      <c r="B48" s="7" t="s">
        <v>8</v>
      </c>
      <c r="C48" s="4">
        <v>19</v>
      </c>
      <c r="D48" s="4">
        <v>44</v>
      </c>
      <c r="E48" s="4">
        <v>25</v>
      </c>
      <c r="F48" s="4">
        <v>-24</v>
      </c>
      <c r="G48" s="4">
        <v>-18</v>
      </c>
      <c r="H48" s="4">
        <v>14</v>
      </c>
      <c r="I48" s="4">
        <v>181</v>
      </c>
      <c r="J48" s="4">
        <v>32</v>
      </c>
      <c r="K48" s="3">
        <v>37</v>
      </c>
      <c r="L48" s="1">
        <v>61</v>
      </c>
      <c r="M48" s="1">
        <v>-28</v>
      </c>
      <c r="N48" s="1">
        <v>7</v>
      </c>
      <c r="O48" s="1">
        <v>71</v>
      </c>
      <c r="P48" s="1">
        <v>5</v>
      </c>
      <c r="Q48" s="4">
        <v>1</v>
      </c>
      <c r="R48" s="4">
        <v>14</v>
      </c>
      <c r="S48" s="4">
        <v>44</v>
      </c>
      <c r="T48" s="4">
        <f>(T37/S37-1)*100</f>
        <v>-0.79249217935349892</v>
      </c>
      <c r="U48" s="4">
        <v>-26</v>
      </c>
      <c r="V48" s="4">
        <v>-19</v>
      </c>
      <c r="W48" s="18">
        <v>-27</v>
      </c>
      <c r="X48" s="18">
        <v>-6</v>
      </c>
      <c r="Y48" s="18">
        <v>37</v>
      </c>
      <c r="Z48" s="46">
        <v>357</v>
      </c>
      <c r="AA48" s="46">
        <v>-65</v>
      </c>
      <c r="AB48" s="46">
        <v>-8</v>
      </c>
      <c r="AC48" s="43">
        <f t="shared" si="2"/>
        <v>20.072332730560593</v>
      </c>
      <c r="AD48" s="43">
        <f t="shared" si="2"/>
        <v>77.409638554216855</v>
      </c>
      <c r="AE48" s="51">
        <f>(AE37/AD37-1)*100</f>
        <v>53.43441724515894</v>
      </c>
      <c r="AF48" s="61">
        <f>(AF37/AE37-1)*100</f>
        <v>-14.787474699368964</v>
      </c>
      <c r="AG48" s="55">
        <f>(AG12/AF12-1)*100</f>
        <v>411.07142857142856</v>
      </c>
      <c r="AH48" s="55">
        <f>(AH12/AG12-1)*100</f>
        <v>257.65199161425579</v>
      </c>
    </row>
    <row r="49" spans="1:34" ht="12.95" customHeight="1" x14ac:dyDescent="0.2">
      <c r="A49" s="15" t="s">
        <v>4</v>
      </c>
      <c r="B49" s="7" t="s">
        <v>8</v>
      </c>
      <c r="C49" s="4">
        <v>105</v>
      </c>
      <c r="D49" s="4">
        <v>-38</v>
      </c>
      <c r="E49" s="4">
        <v>-31</v>
      </c>
      <c r="F49" s="4">
        <v>-45</v>
      </c>
      <c r="G49" s="6">
        <v>-67</v>
      </c>
      <c r="H49" s="6">
        <v>0</v>
      </c>
      <c r="I49" s="6">
        <v>-50</v>
      </c>
      <c r="J49" s="4">
        <v>100</v>
      </c>
      <c r="K49" s="3">
        <v>-50</v>
      </c>
      <c r="L49" s="1">
        <v>0</v>
      </c>
      <c r="M49" s="18" t="s">
        <v>9</v>
      </c>
      <c r="N49" s="18" t="s">
        <v>9</v>
      </c>
      <c r="O49" s="18" t="s">
        <v>9</v>
      </c>
      <c r="P49" s="18" t="s">
        <v>9</v>
      </c>
      <c r="Q49" s="18" t="s">
        <v>9</v>
      </c>
      <c r="R49" s="4">
        <v>100</v>
      </c>
      <c r="S49" s="4">
        <v>-100</v>
      </c>
      <c r="T49" s="40" t="s">
        <v>9</v>
      </c>
      <c r="U49" s="40" t="s">
        <v>9</v>
      </c>
      <c r="V49" s="40" t="s">
        <v>9</v>
      </c>
      <c r="W49" s="18" t="s">
        <v>9</v>
      </c>
      <c r="X49" s="18" t="e">
        <v>#DIV/0!</v>
      </c>
      <c r="Y49" s="18"/>
      <c r="Z49" s="4">
        <f>(Z37/Y37-1)*100</f>
        <v>4.8880275624461733</v>
      </c>
      <c r="AA49" s="4">
        <f>(AA37/Z37-1)*100</f>
        <v>-2.607267501539734</v>
      </c>
      <c r="AB49" s="4">
        <f>(AB37/AA37-1)*100</f>
        <v>-9.2537942664418171</v>
      </c>
      <c r="AC49" s="4">
        <f>(AC38/AB38-1)*100</f>
        <v>-47.72727272727272</v>
      </c>
      <c r="AD49" s="4">
        <f>(AD38/AC38-1)*100</f>
        <v>88.405797101449267</v>
      </c>
      <c r="AE49" s="52">
        <f>(AE38/AD38-1)*100</f>
        <v>29.999999999999982</v>
      </c>
      <c r="AF49" s="62">
        <f>(AF38/AE38-1)*100</f>
        <v>-17.751479289940818</v>
      </c>
      <c r="AG49" s="55">
        <f>(AG13/AF13-1)*100</f>
        <v>199.99999999999994</v>
      </c>
      <c r="AH49" s="55">
        <f>(AH13/AG13-1)*100</f>
        <v>-41.666666666666664</v>
      </c>
    </row>
    <row r="50" spans="1:34" ht="12.95" customHeight="1" x14ac:dyDescent="0.2">
      <c r="A50" s="15"/>
      <c r="B50" s="3"/>
      <c r="C50" s="3"/>
      <c r="D50" s="3"/>
      <c r="E50" s="3"/>
      <c r="F50" s="3"/>
      <c r="G50" s="3"/>
      <c r="H50" s="3"/>
      <c r="I50" s="3"/>
      <c r="J50" s="3"/>
      <c r="K50" s="3"/>
      <c r="M50" s="33"/>
      <c r="N50" s="33"/>
      <c r="O50" s="33"/>
      <c r="R50" s="4"/>
      <c r="S50" s="4"/>
      <c r="U50" s="1"/>
      <c r="V50" s="1"/>
      <c r="W50" s="18"/>
      <c r="X50" s="18"/>
      <c r="Y50" s="18"/>
      <c r="Z50" s="18"/>
      <c r="AA50" s="18"/>
      <c r="AB50" s="18"/>
      <c r="AF50" s="56"/>
      <c r="AG50" s="55"/>
      <c r="AH50" s="55"/>
    </row>
    <row r="51" spans="1:34" ht="12.95" customHeight="1" x14ac:dyDescent="0.2">
      <c r="A51" s="16"/>
      <c r="B51" s="32" t="s">
        <v>12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U51" s="1"/>
      <c r="V51" s="1"/>
      <c r="W51" s="18"/>
      <c r="X51" s="18"/>
      <c r="Y51" s="18"/>
      <c r="Z51" s="18"/>
      <c r="AA51" s="18"/>
      <c r="AB51" s="18"/>
      <c r="AC51" s="35"/>
      <c r="AD51" s="35"/>
      <c r="AE51" s="49"/>
      <c r="AF51" s="56"/>
      <c r="AG51" s="55"/>
      <c r="AH51" s="55"/>
    </row>
    <row r="52" spans="1:34" ht="12.95" customHeight="1" x14ac:dyDescent="0.2">
      <c r="A52" s="15" t="s">
        <v>0</v>
      </c>
      <c r="B52" s="8">
        <f>B53+B57</f>
        <v>100</v>
      </c>
      <c r="C52" s="8">
        <f>C53+C57</f>
        <v>100.00000000000001</v>
      </c>
      <c r="D52" s="8">
        <f>D53+D57</f>
        <v>99.761109684048307</v>
      </c>
      <c r="E52" s="4">
        <v>100</v>
      </c>
      <c r="F52" s="4">
        <v>100</v>
      </c>
      <c r="G52" s="4">
        <v>100</v>
      </c>
      <c r="H52" s="5">
        <v>100</v>
      </c>
      <c r="I52" s="5">
        <v>100</v>
      </c>
      <c r="J52" s="5">
        <v>100</v>
      </c>
      <c r="K52" s="3">
        <v>100</v>
      </c>
      <c r="L52" s="1">
        <v>100</v>
      </c>
      <c r="M52" s="1">
        <v>100</v>
      </c>
      <c r="N52" s="1">
        <v>100</v>
      </c>
      <c r="O52" s="1">
        <v>100</v>
      </c>
      <c r="P52" s="1">
        <v>100</v>
      </c>
      <c r="Q52" s="36">
        <v>100</v>
      </c>
      <c r="R52" s="36">
        <f>R53+R57</f>
        <v>100</v>
      </c>
      <c r="S52" s="36">
        <v>100</v>
      </c>
      <c r="T52" s="36">
        <f>T53+T57</f>
        <v>100.00795355126066</v>
      </c>
      <c r="U52" s="36">
        <v>100</v>
      </c>
      <c r="V52" s="36">
        <v>171</v>
      </c>
      <c r="W52" s="18">
        <v>155</v>
      </c>
      <c r="X52" s="18">
        <v>156</v>
      </c>
      <c r="Y52" s="18">
        <v>144</v>
      </c>
      <c r="Z52" s="46">
        <v>100</v>
      </c>
      <c r="AA52" s="46">
        <v>100</v>
      </c>
      <c r="AB52" s="46">
        <v>100</v>
      </c>
      <c r="AC52" s="34">
        <f t="shared" ref="AC52:AH52" si="5">AC53+AC57</f>
        <v>100</v>
      </c>
      <c r="AD52" s="34">
        <f t="shared" si="5"/>
        <v>100.00000000000003</v>
      </c>
      <c r="AE52" s="51">
        <f t="shared" si="5"/>
        <v>100</v>
      </c>
      <c r="AF52" s="61">
        <f t="shared" si="5"/>
        <v>100</v>
      </c>
      <c r="AG52" s="63">
        <f t="shared" si="5"/>
        <v>100</v>
      </c>
      <c r="AH52" s="63">
        <f t="shared" si="5"/>
        <v>100.00401961572473</v>
      </c>
    </row>
    <row r="53" spans="1:34" ht="12.95" customHeight="1" x14ac:dyDescent="0.2">
      <c r="A53" s="15" t="s">
        <v>1</v>
      </c>
      <c r="B53" s="4">
        <f>SUM(B54:B56)</f>
        <v>37.872807017543863</v>
      </c>
      <c r="C53" s="4">
        <f>SUM(C54:C56)</f>
        <v>25.491949910554563</v>
      </c>
      <c r="D53" s="4">
        <f>SUM(D54:D56)</f>
        <v>34.120986385820707</v>
      </c>
      <c r="E53" s="4">
        <v>43</v>
      </c>
      <c r="F53" s="4">
        <v>37</v>
      </c>
      <c r="G53" s="4">
        <v>34</v>
      </c>
      <c r="H53" s="4">
        <v>46</v>
      </c>
      <c r="I53" s="4">
        <v>48</v>
      </c>
      <c r="J53" s="4">
        <v>33</v>
      </c>
      <c r="K53" s="4">
        <v>26</v>
      </c>
      <c r="L53" s="1">
        <v>17</v>
      </c>
      <c r="M53" s="1">
        <v>17</v>
      </c>
      <c r="N53" s="1">
        <v>20</v>
      </c>
      <c r="O53" s="1">
        <v>13</v>
      </c>
      <c r="P53" s="1">
        <v>16</v>
      </c>
      <c r="Q53" s="4">
        <v>16</v>
      </c>
      <c r="R53" s="4">
        <f>SUM(R54:R56)</f>
        <v>20.693069306930692</v>
      </c>
      <c r="S53" s="4">
        <v>13</v>
      </c>
      <c r="T53" s="4">
        <f>SUM(T54:T56)</f>
        <v>14.316392269148178</v>
      </c>
      <c r="U53" s="4">
        <v>17</v>
      </c>
      <c r="V53" s="4">
        <f>SUM(V54:V56)</f>
        <v>110.27009812360131</v>
      </c>
      <c r="W53" s="18">
        <v>80</v>
      </c>
      <c r="X53" s="18">
        <v>82</v>
      </c>
      <c r="Y53" s="18">
        <v>77</v>
      </c>
      <c r="Z53" s="46">
        <v>36</v>
      </c>
      <c r="AA53" s="46">
        <v>49</v>
      </c>
      <c r="AB53" s="46">
        <v>38</v>
      </c>
      <c r="AC53" s="43">
        <f t="shared" ref="AC53:AH53" si="6">SUM(AC54:AC56)</f>
        <v>20.57715544814841</v>
      </c>
      <c r="AD53" s="43">
        <f t="shared" si="6"/>
        <v>26.735206550055828</v>
      </c>
      <c r="AE53" s="50">
        <f t="shared" si="6"/>
        <v>35.54621848739496</v>
      </c>
      <c r="AF53" s="60">
        <f t="shared" si="6"/>
        <v>22.521234890558638</v>
      </c>
      <c r="AG53" s="63">
        <f t="shared" si="6"/>
        <v>25.223374756085036</v>
      </c>
      <c r="AH53" s="63">
        <f t="shared" si="6"/>
        <v>25.323579065841304</v>
      </c>
    </row>
    <row r="54" spans="1:34" ht="12.95" customHeight="1" x14ac:dyDescent="0.2">
      <c r="A54" s="15" t="s">
        <v>2</v>
      </c>
      <c r="B54" s="4">
        <v>20.285087719298247</v>
      </c>
      <c r="C54" s="4">
        <v>13.631484794275492</v>
      </c>
      <c r="D54" s="4">
        <v>13</v>
      </c>
      <c r="E54" s="4">
        <v>10</v>
      </c>
      <c r="F54" s="4">
        <v>9</v>
      </c>
      <c r="G54" s="4">
        <v>8</v>
      </c>
      <c r="H54" s="4">
        <v>17</v>
      </c>
      <c r="I54" s="4">
        <v>33</v>
      </c>
      <c r="J54" s="4">
        <v>16</v>
      </c>
      <c r="K54" s="4">
        <v>12</v>
      </c>
      <c r="L54" s="1">
        <v>7</v>
      </c>
      <c r="M54" s="1">
        <v>7</v>
      </c>
      <c r="N54" s="1">
        <v>9</v>
      </c>
      <c r="O54" s="1">
        <v>5</v>
      </c>
      <c r="P54" s="1">
        <v>7</v>
      </c>
      <c r="Q54" s="4">
        <v>9</v>
      </c>
      <c r="R54" s="4">
        <f>R7/R$5*100</f>
        <v>10.198019801980198</v>
      </c>
      <c r="S54" s="4">
        <v>9</v>
      </c>
      <c r="T54" s="4">
        <f>T7/T$5*100</f>
        <v>5.9810705479996829</v>
      </c>
      <c r="U54" s="4">
        <v>8</v>
      </c>
      <c r="V54" s="4">
        <v>91</v>
      </c>
      <c r="W54" s="18">
        <v>5</v>
      </c>
      <c r="X54" s="18">
        <v>6</v>
      </c>
      <c r="Y54" s="18">
        <v>6</v>
      </c>
      <c r="Z54" s="46">
        <v>3</v>
      </c>
      <c r="AA54" s="46">
        <v>5</v>
      </c>
      <c r="AB54" s="46">
        <v>4</v>
      </c>
      <c r="AC54" s="43">
        <f t="shared" ref="AC54:AD56" si="7">AC7/AC$5*100</f>
        <v>2.9142085436065104</v>
      </c>
      <c r="AD54" s="43">
        <f t="shared" si="7"/>
        <v>3.3727205061406771</v>
      </c>
      <c r="AE54" s="50">
        <f t="shared" ref="AE54:AE56" si="8">AE7/AE$5*100</f>
        <v>4.117647058823529</v>
      </c>
      <c r="AF54" s="60">
        <f>AF7/AF$5*100</f>
        <v>5.5006533812479574</v>
      </c>
      <c r="AG54" s="63">
        <f>AG7/AG5*100</f>
        <v>4.9399198931909218</v>
      </c>
      <c r="AH54" s="63">
        <f>AH7/AH5*100</f>
        <v>9.667175817991799</v>
      </c>
    </row>
    <row r="55" spans="1:34" ht="12.95" customHeight="1" x14ac:dyDescent="0.2">
      <c r="A55" s="15" t="s">
        <v>3</v>
      </c>
      <c r="B55" s="4">
        <v>8.837719298245613</v>
      </c>
      <c r="C55" s="4">
        <v>7.6386404293381034</v>
      </c>
      <c r="D55" s="4">
        <v>18</v>
      </c>
      <c r="E55" s="4">
        <v>25</v>
      </c>
      <c r="F55" s="4">
        <v>23</v>
      </c>
      <c r="G55" s="4">
        <v>21</v>
      </c>
      <c r="H55" s="4">
        <v>26</v>
      </c>
      <c r="I55" s="4">
        <v>13</v>
      </c>
      <c r="J55" s="4">
        <v>13</v>
      </c>
      <c r="K55" s="4">
        <v>10</v>
      </c>
      <c r="L55" s="1">
        <v>8</v>
      </c>
      <c r="M55" s="1">
        <v>7</v>
      </c>
      <c r="N55" s="1">
        <v>7</v>
      </c>
      <c r="O55" s="1">
        <v>5</v>
      </c>
      <c r="P55" s="1">
        <v>6</v>
      </c>
      <c r="Q55" s="4">
        <v>5</v>
      </c>
      <c r="R55" s="4">
        <f>R8/R$5*100</f>
        <v>7.1287128712871279</v>
      </c>
      <c r="S55" s="4">
        <v>1</v>
      </c>
      <c r="T55" s="4">
        <f>T8/T$5*100</f>
        <v>0.34995625546806652</v>
      </c>
      <c r="U55" s="1"/>
      <c r="V55" s="1">
        <v>10</v>
      </c>
      <c r="W55" s="18">
        <v>0</v>
      </c>
      <c r="X55" s="18">
        <v>1</v>
      </c>
      <c r="Y55" s="18">
        <v>4</v>
      </c>
      <c r="Z55" s="46">
        <v>5</v>
      </c>
      <c r="AA55" s="46">
        <v>14</v>
      </c>
      <c r="AB55" s="46">
        <v>15</v>
      </c>
      <c r="AC55" s="43">
        <f t="shared" si="7"/>
        <v>5.9421422986708352</v>
      </c>
      <c r="AD55" s="43">
        <f t="shared" si="7"/>
        <v>6.0290286564942317</v>
      </c>
      <c r="AE55" s="50">
        <f t="shared" si="8"/>
        <v>8.3239962651727364</v>
      </c>
      <c r="AF55" s="60">
        <f>AF8/AF$5*100</f>
        <v>6.166285527605357</v>
      </c>
      <c r="AG55" s="63">
        <f>AG8/AG5*100</f>
        <v>9.0582314881380306</v>
      </c>
      <c r="AH55" s="63">
        <f>AH8/AH5*100</f>
        <v>11.08610016882386</v>
      </c>
    </row>
    <row r="56" spans="1:34" ht="12.95" customHeight="1" x14ac:dyDescent="0.2">
      <c r="A56" s="15" t="s">
        <v>4</v>
      </c>
      <c r="B56" s="4">
        <v>8.75</v>
      </c>
      <c r="C56" s="4">
        <v>4.2218246869409652</v>
      </c>
      <c r="D56" s="4">
        <v>3.120986385820705</v>
      </c>
      <c r="E56" s="4">
        <v>8</v>
      </c>
      <c r="F56" s="4">
        <v>5</v>
      </c>
      <c r="G56" s="4">
        <v>5</v>
      </c>
      <c r="H56" s="4">
        <v>3</v>
      </c>
      <c r="I56" s="4">
        <v>2</v>
      </c>
      <c r="J56" s="4">
        <v>3</v>
      </c>
      <c r="K56" s="4">
        <v>4</v>
      </c>
      <c r="L56" s="1">
        <v>2</v>
      </c>
      <c r="M56" s="1">
        <v>4</v>
      </c>
      <c r="N56" s="1">
        <v>3</v>
      </c>
      <c r="O56" s="1">
        <v>3</v>
      </c>
      <c r="P56" s="1">
        <v>3</v>
      </c>
      <c r="Q56" s="4">
        <v>2</v>
      </c>
      <c r="R56" s="4">
        <f>R9/R$5*100</f>
        <v>3.3663366336633667</v>
      </c>
      <c r="S56" s="4">
        <v>4</v>
      </c>
      <c r="T56" s="4">
        <f>T9/T$5*100</f>
        <v>7.9853654656804274</v>
      </c>
      <c r="U56" s="4">
        <v>9</v>
      </c>
      <c r="V56" s="4">
        <f>V57+V61</f>
        <v>9.2700981236013078</v>
      </c>
      <c r="W56" s="18">
        <v>75</v>
      </c>
      <c r="X56" s="18">
        <v>75</v>
      </c>
      <c r="Y56" s="18">
        <v>67</v>
      </c>
      <c r="Z56" s="46">
        <v>29</v>
      </c>
      <c r="AA56" s="46">
        <v>30</v>
      </c>
      <c r="AB56" s="46">
        <v>20</v>
      </c>
      <c r="AC56" s="43">
        <f t="shared" si="7"/>
        <v>11.720804605871065</v>
      </c>
      <c r="AD56" s="43">
        <f t="shared" si="7"/>
        <v>17.333457387420918</v>
      </c>
      <c r="AE56" s="50">
        <f t="shared" si="8"/>
        <v>23.104575163398692</v>
      </c>
      <c r="AF56" s="60">
        <f>AF9/AF$5*100</f>
        <v>10.854295981705326</v>
      </c>
      <c r="AG56" s="63">
        <f>AG9/AG5*100</f>
        <v>11.225223374756084</v>
      </c>
      <c r="AH56" s="63">
        <f>AH9/AH5*100</f>
        <v>4.5703030790256447</v>
      </c>
    </row>
    <row r="57" spans="1:34" ht="12.95" customHeight="1" x14ac:dyDescent="0.2">
      <c r="A57" s="15" t="s">
        <v>5</v>
      </c>
      <c r="B57" s="4">
        <f>SUM(B58:B60)</f>
        <v>62.127192982456144</v>
      </c>
      <c r="C57" s="4">
        <f>SUM(C58:C60)</f>
        <v>74.508050089445447</v>
      </c>
      <c r="D57" s="4">
        <f>SUM(D58:D60)</f>
        <v>65.640123298227593</v>
      </c>
      <c r="E57" s="4">
        <v>57</v>
      </c>
      <c r="F57" s="4">
        <v>63</v>
      </c>
      <c r="G57" s="4">
        <v>66</v>
      </c>
      <c r="H57" s="4">
        <v>54</v>
      </c>
      <c r="I57" s="4">
        <v>52</v>
      </c>
      <c r="J57" s="4">
        <v>67</v>
      </c>
      <c r="K57" s="4">
        <v>74</v>
      </c>
      <c r="L57" s="1">
        <v>83</v>
      </c>
      <c r="M57" s="1">
        <v>83</v>
      </c>
      <c r="N57" s="1">
        <v>80</v>
      </c>
      <c r="O57" s="1">
        <v>87</v>
      </c>
      <c r="P57" s="1">
        <v>84</v>
      </c>
      <c r="Q57" s="4">
        <v>84</v>
      </c>
      <c r="R57" s="4">
        <f>SUM(R58:R60)</f>
        <v>79.306930693069305</v>
      </c>
      <c r="S57" s="4">
        <v>86</v>
      </c>
      <c r="T57" s="4">
        <f>SUM(T58:T60)</f>
        <v>85.691561282112474</v>
      </c>
      <c r="U57" s="4">
        <v>82</v>
      </c>
      <c r="V57" s="4">
        <f>SUM(V58:V60)</f>
        <v>9.2700981236013078</v>
      </c>
      <c r="W57" s="18">
        <v>75</v>
      </c>
      <c r="X57" s="18">
        <v>75</v>
      </c>
      <c r="Y57" s="18">
        <v>67</v>
      </c>
      <c r="Z57" s="46">
        <v>64</v>
      </c>
      <c r="AA57" s="46">
        <v>51</v>
      </c>
      <c r="AB57" s="46">
        <v>62</v>
      </c>
      <c r="AC57" s="43">
        <f>SUM(AC58:AC60)</f>
        <v>79.422844551851583</v>
      </c>
      <c r="AD57" s="43">
        <f>SUM(AD58:AD60)</f>
        <v>73.264793449944193</v>
      </c>
      <c r="AE57" s="50">
        <f>SUM(AE58:AE60)</f>
        <v>64.453781512605033</v>
      </c>
      <c r="AF57" s="60">
        <f>SUM(AF58:AF60)</f>
        <v>77.478765109441355</v>
      </c>
      <c r="AG57" s="63">
        <f>AG10/AG5*100</f>
        <v>74.776625243914964</v>
      </c>
      <c r="AH57" s="63">
        <f>AH10/AH5*100</f>
        <v>74.680440549883429</v>
      </c>
    </row>
    <row r="58" spans="1:34" ht="12.95" customHeight="1" x14ac:dyDescent="0.2">
      <c r="A58" s="15" t="s">
        <v>6</v>
      </c>
      <c r="B58" s="4">
        <v>52.960526315789473</v>
      </c>
      <c r="C58" s="4">
        <v>64.70483005366728</v>
      </c>
      <c r="D58" s="4">
        <v>59</v>
      </c>
      <c r="E58" s="4">
        <v>50</v>
      </c>
      <c r="F58" s="4">
        <v>58</v>
      </c>
      <c r="G58" s="4">
        <v>61</v>
      </c>
      <c r="H58" s="4">
        <v>49</v>
      </c>
      <c r="I58" s="4">
        <v>41</v>
      </c>
      <c r="J58" s="4">
        <v>49</v>
      </c>
      <c r="K58" s="4">
        <v>52</v>
      </c>
      <c r="L58" s="1">
        <v>50</v>
      </c>
      <c r="M58" s="1">
        <v>62</v>
      </c>
      <c r="N58" s="1">
        <v>58</v>
      </c>
      <c r="O58" s="1">
        <v>47</v>
      </c>
      <c r="P58" s="1">
        <v>45</v>
      </c>
      <c r="Q58" s="4">
        <v>42</v>
      </c>
      <c r="R58" s="4">
        <f>R11/R$5*100</f>
        <v>13.06930693069307</v>
      </c>
      <c r="S58" s="4">
        <v>6</v>
      </c>
      <c r="T58" s="4">
        <f>T11/T$5*100</f>
        <v>9.9419390757973449</v>
      </c>
      <c r="U58" s="4">
        <v>10</v>
      </c>
      <c r="V58" s="4">
        <f>V9/V$5*100</f>
        <v>9.2700981236013078</v>
      </c>
      <c r="W58" s="18">
        <v>30</v>
      </c>
      <c r="X58" s="18">
        <v>26</v>
      </c>
      <c r="Y58" s="18">
        <v>15</v>
      </c>
      <c r="Z58" s="46">
        <v>22</v>
      </c>
      <c r="AA58" s="46">
        <v>6</v>
      </c>
      <c r="AB58" s="46">
        <v>24</v>
      </c>
      <c r="AC58" s="43">
        <f>AC11/AC$5*100</f>
        <v>53.671191982372591</v>
      </c>
      <c r="AD58" s="43">
        <f>AD11/AD$5*100</f>
        <v>47.194826944547827</v>
      </c>
      <c r="AE58" s="50">
        <f>AE11/AE$5*100</f>
        <v>24.45378151260504</v>
      </c>
      <c r="AF58" s="60">
        <f>AF11/AF$5*100</f>
        <v>47.684580202548183</v>
      </c>
      <c r="AG58" s="63">
        <f>AG11/AG5*100</f>
        <v>26.712539796651946</v>
      </c>
      <c r="AH58" s="63">
        <f>AH11/AH5*100</f>
        <v>33.857223249457348</v>
      </c>
    </row>
    <row r="59" spans="1:34" ht="12.95" customHeight="1" x14ac:dyDescent="0.2">
      <c r="A59" s="15" t="s">
        <v>7</v>
      </c>
      <c r="B59" s="20">
        <v>5.833333333333333</v>
      </c>
      <c r="C59" s="20">
        <v>4.9373881932021471</v>
      </c>
      <c r="D59" s="20">
        <v>4.6622142306704335</v>
      </c>
      <c r="E59" s="20">
        <v>6</v>
      </c>
      <c r="F59" s="20">
        <v>5</v>
      </c>
      <c r="G59" s="20">
        <v>5</v>
      </c>
      <c r="H59" s="20">
        <v>5</v>
      </c>
      <c r="I59" s="20">
        <v>11</v>
      </c>
      <c r="J59" s="20">
        <v>18</v>
      </c>
      <c r="K59" s="20">
        <v>22</v>
      </c>
      <c r="L59" s="13">
        <v>33</v>
      </c>
      <c r="M59" s="13">
        <v>21</v>
      </c>
      <c r="N59" s="13">
        <v>22</v>
      </c>
      <c r="O59" s="13">
        <v>39</v>
      </c>
      <c r="P59" s="1">
        <v>39</v>
      </c>
      <c r="Q59" s="20">
        <v>42</v>
      </c>
      <c r="R59" s="20">
        <f>R37/R$5*100</f>
        <v>66.039603960396036</v>
      </c>
      <c r="S59" s="20">
        <v>80</v>
      </c>
      <c r="T59" s="20">
        <f>T37/T$5*100</f>
        <v>75.67008669370874</v>
      </c>
      <c r="U59" s="20">
        <v>72</v>
      </c>
      <c r="V59" s="20">
        <f>V35/V$5*100</f>
        <v>0</v>
      </c>
      <c r="W59" s="30">
        <v>45</v>
      </c>
      <c r="X59" s="30">
        <v>48</v>
      </c>
      <c r="Y59" s="30">
        <v>52</v>
      </c>
      <c r="Z59" s="46">
        <v>41</v>
      </c>
      <c r="AA59" s="46">
        <v>44</v>
      </c>
      <c r="AB59" s="46">
        <v>37</v>
      </c>
      <c r="AC59" s="44">
        <f t="shared" ref="AC59:AF60" si="9">AC37/AC$5*100</f>
        <v>25.261212595067168</v>
      </c>
      <c r="AD59" s="44">
        <f t="shared" si="9"/>
        <v>25.465202828433199</v>
      </c>
      <c r="AE59" s="31">
        <f t="shared" si="9"/>
        <v>39.211017740429504</v>
      </c>
      <c r="AF59" s="64">
        <f t="shared" si="9"/>
        <v>29.226559947729502</v>
      </c>
      <c r="AG59" s="63">
        <f>AG37/AG5*100</f>
        <v>46.883023518537534</v>
      </c>
      <c r="AH59" s="63">
        <f>AH37/AH5*100</f>
        <v>40.481549963823454</v>
      </c>
    </row>
    <row r="60" spans="1:34" ht="12.95" customHeight="1" x14ac:dyDescent="0.2">
      <c r="A60" s="21" t="s">
        <v>4</v>
      </c>
      <c r="B60" s="22">
        <v>3.3333333333333353</v>
      </c>
      <c r="C60" s="22">
        <v>4.8658318425760205</v>
      </c>
      <c r="D60" s="22">
        <v>1.9779090675571527</v>
      </c>
      <c r="E60" s="22">
        <v>1</v>
      </c>
      <c r="F60" s="22">
        <v>1</v>
      </c>
      <c r="G60" s="23">
        <v>0</v>
      </c>
      <c r="H60" s="23">
        <v>0</v>
      </c>
      <c r="I60" s="23">
        <v>0</v>
      </c>
      <c r="J60" s="22">
        <v>0</v>
      </c>
      <c r="K60" s="22">
        <v>0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  <c r="Q60" s="23">
        <v>0</v>
      </c>
      <c r="R60" s="23">
        <f>R38/R$5*100</f>
        <v>0.19801980198019803</v>
      </c>
      <c r="S60" s="23">
        <v>0</v>
      </c>
      <c r="T60" s="23">
        <f>T38/T$5*100</f>
        <v>7.9535512606378755E-2</v>
      </c>
      <c r="U60" s="23">
        <v>0</v>
      </c>
      <c r="V60" s="23">
        <f>V61+V65</f>
        <v>0</v>
      </c>
      <c r="W60" s="41">
        <v>0</v>
      </c>
      <c r="X60" s="41">
        <v>0</v>
      </c>
      <c r="Y60" s="41">
        <v>0</v>
      </c>
      <c r="Z60" s="47">
        <v>2</v>
      </c>
      <c r="AA60" s="47">
        <v>1</v>
      </c>
      <c r="AB60" s="47">
        <v>1</v>
      </c>
      <c r="AC60" s="45">
        <f t="shared" si="9"/>
        <v>0.49043997441182741</v>
      </c>
      <c r="AD60" s="45">
        <f t="shared" si="9"/>
        <v>0.60476367696315592</v>
      </c>
      <c r="AE60" s="53">
        <f t="shared" si="9"/>
        <v>0.78898225957049484</v>
      </c>
      <c r="AF60" s="65">
        <f t="shared" si="9"/>
        <v>0.56762495916367195</v>
      </c>
      <c r="AG60" s="66">
        <f>AG38/AG5*100</f>
        <v>1.1656567731334084</v>
      </c>
      <c r="AH60" s="66">
        <f>AH38/AH5*100</f>
        <v>0.32960848942841059</v>
      </c>
    </row>
    <row r="61" spans="1:34" s="13" customFormat="1" ht="12.95" customHeight="1" x14ac:dyDescent="0.2">
      <c r="M61" s="1"/>
      <c r="N61" s="1"/>
      <c r="O61" s="1"/>
      <c r="T61" s="1"/>
    </row>
  </sheetData>
  <mergeCells count="2">
    <mergeCell ref="B4:M4"/>
    <mergeCell ref="B40:M40"/>
  </mergeCells>
  <phoneticPr fontId="0" type="noConversion"/>
  <pageMargins left="0.75" right="0.75" top="0.85" bottom="1" header="0.5" footer="0.5"/>
  <pageSetup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2005-02-22T08:56:58Z</cp:lastPrinted>
  <dcterms:created xsi:type="dcterms:W3CDTF">2003-07-04T07:10:47Z</dcterms:created>
  <dcterms:modified xsi:type="dcterms:W3CDTF">2026-09-26T05:57:10Z</dcterms:modified>
</cp:coreProperties>
</file>