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" windowWidth="10875" windowHeight="5385"/>
  </bookViews>
  <sheets>
    <sheet name="Sheet1" sheetId="1" r:id="rId1"/>
  </sheets>
  <definedNames>
    <definedName name="_xlnm.Print_Area" localSheetId="0">Sheet1!$A$1:$M$31</definedName>
  </definedNames>
  <calcPr calcId="144525"/>
</workbook>
</file>

<file path=xl/calcChain.xml><?xml version="1.0" encoding="utf-8"?>
<calcChain xmlns="http://schemas.openxmlformats.org/spreadsheetml/2006/main">
  <c r="AH31" i="1" l="1"/>
  <c r="AG31" i="1"/>
  <c r="AF31" i="1"/>
  <c r="AH30" i="1"/>
  <c r="AG30" i="1"/>
  <c r="AF30" i="1"/>
  <c r="AH29" i="1"/>
  <c r="AG29" i="1"/>
  <c r="AF29" i="1"/>
  <c r="AH28" i="1"/>
  <c r="AG28" i="1"/>
  <c r="AF28" i="1"/>
  <c r="AH18" i="1"/>
  <c r="AG18" i="1"/>
  <c r="AF18" i="1"/>
  <c r="AH17" i="1"/>
  <c r="AG17" i="1"/>
  <c r="AF17" i="1"/>
  <c r="AH16" i="1"/>
  <c r="AG16" i="1"/>
  <c r="AF16" i="1"/>
  <c r="AH15" i="1"/>
  <c r="AG15" i="1"/>
  <c r="AF15" i="1"/>
  <c r="AH14" i="1"/>
  <c r="AG14" i="1"/>
  <c r="AF14" i="1"/>
  <c r="AH13" i="1"/>
  <c r="AG13" i="1"/>
  <c r="AF13" i="1"/>
  <c r="T30" i="1"/>
  <c r="T29" i="1"/>
  <c r="T28" i="1"/>
  <c r="T17" i="1"/>
  <c r="T16" i="1"/>
  <c r="T15" i="1"/>
  <c r="T14" i="1"/>
  <c r="T5" i="1"/>
  <c r="T13" i="1"/>
  <c r="R30" i="1"/>
  <c r="R29" i="1"/>
  <c r="R28" i="1"/>
  <c r="R26" i="1"/>
  <c r="R18" i="1"/>
  <c r="R17" i="1"/>
  <c r="R16" i="1"/>
  <c r="R15" i="1"/>
  <c r="R14" i="1"/>
  <c r="R5" i="1"/>
  <c r="R13" i="1"/>
  <c r="Q31" i="1"/>
  <c r="Q30" i="1"/>
  <c r="Q29" i="1"/>
  <c r="Q28" i="1"/>
  <c r="Q26" i="1"/>
  <c r="R31" i="1"/>
  <c r="Q18" i="1"/>
  <c r="Q17" i="1"/>
  <c r="Q16" i="1"/>
  <c r="Q15" i="1"/>
  <c r="Q14" i="1"/>
  <c r="Q13" i="1"/>
  <c r="G14" i="1"/>
  <c r="G15" i="1"/>
  <c r="G16" i="1"/>
  <c r="G17" i="1"/>
  <c r="G18" i="1"/>
  <c r="F14" i="1"/>
  <c r="F15" i="1"/>
  <c r="F16" i="1"/>
  <c r="F17" i="1"/>
  <c r="F18" i="1"/>
  <c r="H14" i="1"/>
  <c r="I14" i="1"/>
  <c r="H15" i="1"/>
  <c r="I15" i="1"/>
  <c r="H16" i="1"/>
  <c r="I16" i="1"/>
  <c r="H17" i="1"/>
  <c r="I17" i="1"/>
  <c r="H18" i="1"/>
  <c r="I18" i="1"/>
  <c r="G13" i="1"/>
  <c r="H13" i="1"/>
  <c r="I13" i="1"/>
  <c r="F13" i="1"/>
  <c r="D5" i="1"/>
  <c r="C5" i="1"/>
  <c r="C13" i="1"/>
  <c r="D16" i="1"/>
  <c r="D14" i="1"/>
  <c r="D15" i="1"/>
  <c r="D17" i="1"/>
  <c r="D18" i="1"/>
  <c r="C14" i="1"/>
  <c r="C15" i="1"/>
  <c r="C16" i="1"/>
  <c r="C17" i="1"/>
  <c r="C18" i="1"/>
  <c r="D30" i="1"/>
  <c r="C30" i="1"/>
  <c r="D29" i="1"/>
  <c r="C29" i="1"/>
  <c r="D28" i="1"/>
  <c r="C28" i="1"/>
  <c r="B5" i="1"/>
  <c r="D13" i="1"/>
</calcChain>
</file>

<file path=xl/sharedStrings.xml><?xml version="1.0" encoding="utf-8"?>
<sst xmlns="http://schemas.openxmlformats.org/spreadsheetml/2006/main" count="42" uniqueCount="26">
  <si>
    <t>Total imports, c.i.f.</t>
  </si>
  <si>
    <t xml:space="preserve">   Natural gas</t>
  </si>
  <si>
    <t xml:space="preserve">   Petroleum products</t>
  </si>
  <si>
    <t xml:space="preserve">   Electricity</t>
  </si>
  <si>
    <t xml:space="preserve">   Grain and flour</t>
  </si>
  <si>
    <t xml:space="preserve">   Other</t>
  </si>
  <si>
    <t>…</t>
  </si>
  <si>
    <t>Natural gas (thousand cubic meters)</t>
  </si>
  <si>
    <t>565 2/</t>
  </si>
  <si>
    <t>Petroleum products (thousand tons)</t>
  </si>
  <si>
    <t>390 2/</t>
  </si>
  <si>
    <t>318 2/</t>
  </si>
  <si>
    <t>215 2/</t>
  </si>
  <si>
    <t>293 2/</t>
  </si>
  <si>
    <t>Electricity (million kWh)</t>
  </si>
  <si>
    <t>5243 2/</t>
  </si>
  <si>
    <t>Grains  (thousand tons)</t>
  </si>
  <si>
    <t>Grains and Wheat flour (thousand tons)</t>
  </si>
  <si>
    <t xml:space="preserve">Natural gas </t>
  </si>
  <si>
    <t xml:space="preserve">Petroleum products </t>
  </si>
  <si>
    <t>Electricity</t>
  </si>
  <si>
    <t xml:space="preserve">Wheat flour (thousand tons) </t>
  </si>
  <si>
    <t>(in millions of U.S. Dollars)</t>
  </si>
  <si>
    <t>(in units indicated)</t>
  </si>
  <si>
    <t>(percent change)</t>
  </si>
  <si>
    <t>Imports by product, 1993–2025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</si>
</sst>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0.0"/>
    <numFmt numFmtId="181" formatCode="#,##0.0"/>
  </numFmts>
  <fonts count="5" x14ac:knownFonts="1">
    <font>
      <sz val="10"/>
      <name val="Times New Roman"/>
    </font>
    <font>
      <sz val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2" fillId="0" borderId="0" xfId="2" applyFont="1"/>
    <xf numFmtId="0" fontId="2" fillId="0" borderId="1" xfId="2" applyFont="1" applyBorder="1"/>
    <xf numFmtId="3" fontId="3" fillId="0" borderId="0" xfId="1" applyFont="1" applyFill="1"/>
    <xf numFmtId="3" fontId="2" fillId="0" borderId="0" xfId="2" applyNumberFormat="1" applyFont="1"/>
    <xf numFmtId="0" fontId="2" fillId="0" borderId="0" xfId="2" applyFont="1" applyFill="1"/>
    <xf numFmtId="3" fontId="3" fillId="0" borderId="0" xfId="1" applyFont="1"/>
    <xf numFmtId="3" fontId="3" fillId="0" borderId="0" xfId="1" applyFont="1" applyAlignment="1">
      <alignment horizontal="right"/>
    </xf>
    <xf numFmtId="1" fontId="3" fillId="0" borderId="0" xfId="1" applyNumberFormat="1" applyFont="1" applyAlignment="1">
      <alignment horizontal="right"/>
    </xf>
    <xf numFmtId="3" fontId="2" fillId="0" borderId="0" xfId="2" applyNumberFormat="1" applyFont="1" applyFill="1"/>
    <xf numFmtId="3" fontId="3" fillId="0" borderId="0" xfId="1" applyFont="1" applyFill="1" applyAlignment="1">
      <alignment horizontal="right"/>
    </xf>
    <xf numFmtId="1" fontId="2" fillId="0" borderId="0" xfId="2" applyNumberFormat="1" applyFont="1" applyFill="1" applyAlignment="1">
      <alignment horizontal="right"/>
    </xf>
    <xf numFmtId="0" fontId="2" fillId="0" borderId="0" xfId="2" applyFont="1" applyAlignment="1">
      <alignment horizontal="right"/>
    </xf>
    <xf numFmtId="1" fontId="2" fillId="0" borderId="0" xfId="2" applyNumberFormat="1" applyFont="1" applyAlignment="1">
      <alignment horizontal="right"/>
    </xf>
    <xf numFmtId="0" fontId="2" fillId="0" borderId="0" xfId="2" applyFont="1" applyAlignment="1">
      <alignment horizontal="left" indent="1"/>
    </xf>
    <xf numFmtId="0" fontId="2" fillId="0" borderId="1" xfId="2" applyFont="1" applyBorder="1" applyAlignment="1">
      <alignment horizontal="right" wrapText="1"/>
    </xf>
    <xf numFmtId="0" fontId="2" fillId="0" borderId="2" xfId="2" applyFont="1" applyBorder="1"/>
    <xf numFmtId="0" fontId="2" fillId="0" borderId="3" xfId="2" applyFont="1" applyBorder="1"/>
    <xf numFmtId="1" fontId="2" fillId="0" borderId="3" xfId="2" applyNumberFormat="1" applyFont="1" applyBorder="1"/>
    <xf numFmtId="0" fontId="2" fillId="0" borderId="4" xfId="2" applyFont="1" applyBorder="1"/>
    <xf numFmtId="0" fontId="2" fillId="0" borderId="0" xfId="2" applyFont="1" applyBorder="1"/>
    <xf numFmtId="3" fontId="2" fillId="0" borderId="0" xfId="2" applyNumberFormat="1" applyFont="1" applyBorder="1"/>
    <xf numFmtId="0" fontId="4" fillId="0" borderId="0" xfId="2" applyFont="1" applyAlignment="1"/>
    <xf numFmtId="0" fontId="2" fillId="0" borderId="5" xfId="2" applyFont="1" applyBorder="1" applyAlignment="1">
      <alignment horizontal="right"/>
    </xf>
    <xf numFmtId="3" fontId="3" fillId="0" borderId="1" xfId="1" applyFont="1" applyBorder="1"/>
    <xf numFmtId="3" fontId="3" fillId="0" borderId="1" xfId="1" applyFont="1" applyFill="1" applyBorder="1"/>
    <xf numFmtId="3" fontId="3" fillId="0" borderId="0" xfId="1" applyFont="1" applyBorder="1"/>
    <xf numFmtId="1" fontId="3" fillId="0" borderId="0" xfId="1" applyNumberFormat="1" applyFont="1" applyBorder="1"/>
    <xf numFmtId="3" fontId="3" fillId="0" borderId="0" xfId="1" applyFont="1" applyBorder="1" applyAlignment="1">
      <alignment horizontal="right"/>
    </xf>
    <xf numFmtId="0" fontId="2" fillId="0" borderId="0" xfId="2" applyFont="1" applyBorder="1" applyAlignment="1">
      <alignment horizontal="right"/>
    </xf>
    <xf numFmtId="0" fontId="2" fillId="0" borderId="0" xfId="2" applyFont="1" applyFill="1" applyBorder="1"/>
    <xf numFmtId="3" fontId="3" fillId="0" borderId="0" xfId="1" applyFont="1" applyFill="1" applyBorder="1"/>
    <xf numFmtId="3" fontId="3" fillId="0" borderId="0" xfId="1" applyFont="1" applyFill="1" applyBorder="1" applyAlignment="1">
      <alignment horizontal="right"/>
    </xf>
    <xf numFmtId="1" fontId="2" fillId="0" borderId="0" xfId="2" applyNumberFormat="1" applyFont="1" applyFill="1" applyBorder="1" applyAlignment="1">
      <alignment horizontal="right"/>
    </xf>
    <xf numFmtId="3" fontId="2" fillId="0" borderId="0" xfId="1" applyFont="1" applyBorder="1"/>
    <xf numFmtId="3" fontId="2" fillId="0" borderId="0" xfId="1" applyNumberFormat="1" applyFont="1" applyBorder="1"/>
    <xf numFmtId="3" fontId="2" fillId="0" borderId="0" xfId="2" applyNumberFormat="1" applyFont="1" applyFill="1" applyBorder="1"/>
    <xf numFmtId="0" fontId="2" fillId="0" borderId="6" xfId="2" applyFont="1" applyBorder="1" applyAlignment="1">
      <alignment wrapText="1"/>
    </xf>
    <xf numFmtId="0" fontId="2" fillId="0" borderId="6" xfId="2" applyFont="1" applyBorder="1" applyAlignment="1">
      <alignment horizontal="right" wrapText="1"/>
    </xf>
    <xf numFmtId="4" fontId="2" fillId="0" borderId="0" xfId="2" applyNumberFormat="1" applyFont="1"/>
    <xf numFmtId="0" fontId="2" fillId="0" borderId="6" xfId="2" applyFont="1" applyBorder="1"/>
    <xf numFmtId="181" fontId="3" fillId="0" borderId="0" xfId="1" applyNumberFormat="1" applyFont="1"/>
    <xf numFmtId="181" fontId="2" fillId="0" borderId="0" xfId="2" applyNumberFormat="1" applyFont="1" applyFill="1"/>
    <xf numFmtId="181" fontId="2" fillId="0" borderId="0" xfId="2" applyNumberFormat="1" applyFont="1"/>
    <xf numFmtId="181" fontId="2" fillId="0" borderId="0" xfId="2" applyNumberFormat="1" applyFont="1" applyBorder="1"/>
    <xf numFmtId="181" fontId="3" fillId="0" borderId="1" xfId="1" applyNumberFormat="1" applyFont="1" applyBorder="1"/>
    <xf numFmtId="181" fontId="2" fillId="0" borderId="1" xfId="2" applyNumberFormat="1" applyFont="1" applyBorder="1"/>
    <xf numFmtId="181" fontId="2" fillId="0" borderId="0" xfId="2" applyNumberFormat="1" applyFont="1" applyFill="1" applyBorder="1"/>
    <xf numFmtId="181" fontId="3" fillId="0" borderId="0" xfId="1" applyNumberFormat="1" applyFont="1" applyBorder="1"/>
    <xf numFmtId="180" fontId="2" fillId="0" borderId="0" xfId="2" applyNumberFormat="1" applyFont="1"/>
    <xf numFmtId="180" fontId="2" fillId="0" borderId="0" xfId="2" applyNumberFormat="1" applyFont="1" applyBorder="1"/>
    <xf numFmtId="0" fontId="2" fillId="0" borderId="7" xfId="2" applyFont="1" applyBorder="1" applyAlignment="1">
      <alignment horizontal="center"/>
    </xf>
    <xf numFmtId="0" fontId="2" fillId="0" borderId="8" xfId="2" applyFont="1" applyBorder="1" applyAlignment="1">
      <alignment horizontal="center"/>
    </xf>
    <xf numFmtId="0" fontId="2" fillId="0" borderId="0" xfId="2" applyFont="1" applyBorder="1" applyAlignment="1">
      <alignment horizontal="center"/>
    </xf>
  </cellXfs>
  <cellStyles count="3">
    <cellStyle name="imf-zero decimal_bop tables red 1999" xfId="1"/>
    <cellStyle name="Normal_bop tables red 1999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5"/>
  <sheetViews>
    <sheetView tabSelected="1" topLeftCell="B1" workbookViewId="0">
      <selection activeCell="AG26" sqref="AG26"/>
    </sheetView>
  </sheetViews>
  <sheetFormatPr defaultColWidth="8.83203125" defaultRowHeight="12.95" customHeight="1" x14ac:dyDescent="0.2"/>
  <cols>
    <col min="1" max="1" width="33.6640625" style="1" customWidth="1"/>
    <col min="2" max="4" width="8.6640625" style="1" customWidth="1"/>
    <col min="5" max="5" width="9.5" style="1" customWidth="1"/>
    <col min="6" max="19" width="8.6640625" style="1" customWidth="1"/>
    <col min="20" max="22" width="9.6640625" style="1" customWidth="1"/>
    <col min="23" max="23" width="10.6640625" style="1" customWidth="1"/>
    <col min="24" max="16384" width="8.83203125" style="1"/>
  </cols>
  <sheetData>
    <row r="1" spans="1:34" ht="12.95" customHeight="1" x14ac:dyDescent="0.2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34" ht="12.95" customHeight="1" x14ac:dyDescent="0.2">
      <c r="A2" s="20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0"/>
      <c r="N2" s="20"/>
      <c r="O2" s="20"/>
      <c r="W2" s="2"/>
      <c r="X2" s="2"/>
      <c r="Y2" s="2"/>
      <c r="Z2" s="2"/>
      <c r="AA2" s="2"/>
      <c r="AB2" s="2"/>
    </row>
    <row r="3" spans="1:34" s="2" customFormat="1" ht="12.95" customHeight="1" x14ac:dyDescent="0.2">
      <c r="A3" s="16"/>
      <c r="B3" s="2">
        <v>1993</v>
      </c>
      <c r="C3" s="2">
        <v>1994</v>
      </c>
      <c r="D3" s="2">
        <v>1995</v>
      </c>
      <c r="E3" s="2">
        <v>1996</v>
      </c>
      <c r="F3" s="2">
        <v>1997</v>
      </c>
      <c r="G3" s="2">
        <v>1998</v>
      </c>
      <c r="H3" s="2">
        <v>1999</v>
      </c>
      <c r="I3" s="2">
        <v>2000</v>
      </c>
      <c r="J3" s="2">
        <v>2001</v>
      </c>
      <c r="K3" s="15">
        <v>2002</v>
      </c>
      <c r="L3" s="15">
        <v>2003</v>
      </c>
      <c r="M3" s="37">
        <v>2004</v>
      </c>
      <c r="N3" s="37">
        <v>2005</v>
      </c>
      <c r="O3" s="37">
        <v>2006</v>
      </c>
      <c r="P3" s="38">
        <v>2007</v>
      </c>
      <c r="Q3" s="38">
        <v>2008</v>
      </c>
      <c r="R3" s="38">
        <v>2009</v>
      </c>
      <c r="S3" s="38">
        <v>2010</v>
      </c>
      <c r="T3" s="38">
        <v>2011</v>
      </c>
      <c r="U3" s="38">
        <v>2012</v>
      </c>
      <c r="V3" s="38">
        <v>2013</v>
      </c>
      <c r="W3" s="2">
        <v>2014</v>
      </c>
      <c r="X3" s="2">
        <v>2015</v>
      </c>
      <c r="Y3" s="2">
        <v>2016</v>
      </c>
      <c r="Z3" s="2">
        <v>2017</v>
      </c>
      <c r="AA3" s="2">
        <v>2018</v>
      </c>
      <c r="AB3" s="2">
        <v>2019</v>
      </c>
      <c r="AC3" s="40">
        <v>2020</v>
      </c>
      <c r="AD3" s="40">
        <v>2021</v>
      </c>
      <c r="AE3" s="40">
        <v>2022</v>
      </c>
      <c r="AF3" s="40">
        <v>2023</v>
      </c>
      <c r="AG3" s="40">
        <v>2024</v>
      </c>
      <c r="AH3" s="40">
        <v>2025</v>
      </c>
    </row>
    <row r="4" spans="1:34" ht="12.95" customHeight="1" x14ac:dyDescent="0.2">
      <c r="A4" s="17"/>
      <c r="B4" s="51" t="s">
        <v>22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"/>
      <c r="O4" s="4"/>
      <c r="P4" s="4"/>
      <c r="Q4" s="4"/>
      <c r="AE4" s="20"/>
      <c r="AF4" s="20"/>
    </row>
    <row r="5" spans="1:34" ht="12.95" customHeight="1" x14ac:dyDescent="0.2">
      <c r="A5" s="17" t="s">
        <v>0</v>
      </c>
      <c r="B5" s="6">
        <f>SUM(B6:B10)</f>
        <v>647.79999999999995</v>
      </c>
      <c r="C5" s="6">
        <f>SUM(C6:C10)</f>
        <v>692.8</v>
      </c>
      <c r="D5" s="6">
        <f>SUM(D6:D10)</f>
        <v>838.1</v>
      </c>
      <c r="E5" s="7">
        <v>668</v>
      </c>
      <c r="F5" s="7">
        <v>750</v>
      </c>
      <c r="G5" s="7">
        <v>711</v>
      </c>
      <c r="H5" s="8">
        <v>663</v>
      </c>
      <c r="I5" s="8">
        <v>675</v>
      </c>
      <c r="J5" s="8">
        <v>688</v>
      </c>
      <c r="K5" s="9">
        <v>721</v>
      </c>
      <c r="L5" s="4">
        <v>881</v>
      </c>
      <c r="M5" s="21">
        <v>1191</v>
      </c>
      <c r="N5" s="21">
        <v>1330</v>
      </c>
      <c r="O5" s="21">
        <v>1725</v>
      </c>
      <c r="P5" s="4">
        <v>2547</v>
      </c>
      <c r="Q5" s="4">
        <v>3273</v>
      </c>
      <c r="R5" s="4">
        <f>SUM(R6:R10)</f>
        <v>2570</v>
      </c>
      <c r="S5" s="4">
        <v>2657</v>
      </c>
      <c r="T5" s="4">
        <f>SUM(T6:T10)</f>
        <v>3206</v>
      </c>
      <c r="U5" s="4">
        <v>3778</v>
      </c>
      <c r="V5" s="4">
        <v>4151</v>
      </c>
      <c r="W5" s="39">
        <v>4297.3999999999996</v>
      </c>
      <c r="X5" s="43">
        <v>3435.6</v>
      </c>
      <c r="Y5" s="43">
        <v>3031.2</v>
      </c>
      <c r="Z5" s="43">
        <v>2774.9</v>
      </c>
      <c r="AA5" s="43">
        <v>3150.9</v>
      </c>
      <c r="AB5" s="43">
        <v>3349.3</v>
      </c>
      <c r="AC5" s="44">
        <v>3150.9</v>
      </c>
      <c r="AD5" s="44">
        <v>4209.5</v>
      </c>
      <c r="AE5" s="44">
        <v>5167.5</v>
      </c>
      <c r="AF5" s="44">
        <v>5880.1</v>
      </c>
      <c r="AG5" s="1">
        <v>7007.6</v>
      </c>
      <c r="AH5" s="1">
        <v>8305.2000000000007</v>
      </c>
    </row>
    <row r="6" spans="1:34" ht="12.95" customHeight="1" x14ac:dyDescent="0.2">
      <c r="A6" s="17" t="s">
        <v>1</v>
      </c>
      <c r="B6" s="3">
        <v>48.1</v>
      </c>
      <c r="C6" s="3">
        <v>83.5</v>
      </c>
      <c r="D6" s="3">
        <v>70</v>
      </c>
      <c r="E6" s="10">
        <v>38</v>
      </c>
      <c r="F6" s="10">
        <v>40</v>
      </c>
      <c r="G6" s="10">
        <v>40</v>
      </c>
      <c r="H6" s="11">
        <v>36</v>
      </c>
      <c r="I6" s="11">
        <v>35</v>
      </c>
      <c r="J6" s="12">
        <v>27</v>
      </c>
      <c r="K6" s="7">
        <v>22</v>
      </c>
      <c r="L6" s="1">
        <v>24</v>
      </c>
      <c r="M6" s="20">
        <v>28</v>
      </c>
      <c r="N6" s="20">
        <v>27</v>
      </c>
      <c r="O6" s="20">
        <v>35</v>
      </c>
      <c r="P6" s="1">
        <v>65</v>
      </c>
      <c r="Q6" s="1">
        <v>74</v>
      </c>
      <c r="R6" s="1">
        <v>52</v>
      </c>
      <c r="S6" s="1">
        <v>42</v>
      </c>
      <c r="T6" s="1">
        <v>48.3</v>
      </c>
      <c r="U6" s="1">
        <v>38.700000000000003</v>
      </c>
      <c r="V6" s="1">
        <v>0</v>
      </c>
      <c r="W6" s="1">
        <v>0</v>
      </c>
      <c r="X6" s="42"/>
      <c r="Y6" s="42"/>
      <c r="Z6" s="42"/>
      <c r="AA6" s="42">
        <v>6.9</v>
      </c>
      <c r="AB6" s="42">
        <v>17.7</v>
      </c>
      <c r="AC6" s="47">
        <v>28.5</v>
      </c>
      <c r="AD6" s="44">
        <v>29.9</v>
      </c>
      <c r="AE6" s="44">
        <v>24.5</v>
      </c>
      <c r="AF6" s="44">
        <v>27.8</v>
      </c>
      <c r="AG6" s="1">
        <v>33.9</v>
      </c>
      <c r="AH6" s="1">
        <v>30.9</v>
      </c>
    </row>
    <row r="7" spans="1:34" ht="12.95" customHeight="1" x14ac:dyDescent="0.2">
      <c r="A7" s="17" t="s">
        <v>2</v>
      </c>
      <c r="B7" s="6">
        <v>52.8</v>
      </c>
      <c r="C7" s="6">
        <v>79.3</v>
      </c>
      <c r="D7" s="6">
        <v>80</v>
      </c>
      <c r="E7" s="7">
        <v>61</v>
      </c>
      <c r="F7" s="7">
        <v>60</v>
      </c>
      <c r="G7" s="7">
        <v>77</v>
      </c>
      <c r="H7" s="11">
        <v>54</v>
      </c>
      <c r="I7" s="11">
        <v>48</v>
      </c>
      <c r="J7" s="13">
        <v>78</v>
      </c>
      <c r="K7" s="7">
        <v>73</v>
      </c>
      <c r="L7" s="1">
        <v>73</v>
      </c>
      <c r="M7" s="20">
        <v>107</v>
      </c>
      <c r="N7" s="20">
        <v>126</v>
      </c>
      <c r="O7" s="20">
        <v>191</v>
      </c>
      <c r="P7" s="1">
        <v>275</v>
      </c>
      <c r="Q7" s="1">
        <v>413</v>
      </c>
      <c r="R7" s="1">
        <v>323</v>
      </c>
      <c r="S7" s="1">
        <v>438</v>
      </c>
      <c r="T7" s="1">
        <v>450.1</v>
      </c>
      <c r="U7" s="1">
        <v>424.5</v>
      </c>
      <c r="V7" s="1">
        <v>394</v>
      </c>
      <c r="W7" s="1">
        <v>511</v>
      </c>
      <c r="X7" s="43">
        <v>352.2</v>
      </c>
      <c r="Y7" s="43">
        <v>259.2</v>
      </c>
      <c r="Z7" s="43">
        <v>272.2</v>
      </c>
      <c r="AA7" s="43">
        <v>310.8</v>
      </c>
      <c r="AB7" s="43">
        <v>328.5</v>
      </c>
      <c r="AC7" s="44">
        <v>272.60000000000002</v>
      </c>
      <c r="AD7" s="44">
        <v>412.6</v>
      </c>
      <c r="AE7" s="44">
        <v>681.6</v>
      </c>
      <c r="AF7" s="44">
        <v>667</v>
      </c>
      <c r="AG7" s="1">
        <v>829.4</v>
      </c>
      <c r="AH7" s="1">
        <v>959.3</v>
      </c>
    </row>
    <row r="8" spans="1:34" ht="12.95" customHeight="1" x14ac:dyDescent="0.2">
      <c r="A8" s="17" t="s">
        <v>3</v>
      </c>
      <c r="B8" s="6">
        <v>25.9</v>
      </c>
      <c r="C8" s="6">
        <v>19</v>
      </c>
      <c r="D8" s="6">
        <v>164.1</v>
      </c>
      <c r="E8" s="7">
        <v>132.69999999999999</v>
      </c>
      <c r="F8" s="7">
        <v>179.5</v>
      </c>
      <c r="G8" s="7">
        <v>128</v>
      </c>
      <c r="H8" s="11">
        <v>179</v>
      </c>
      <c r="I8" s="11">
        <v>119</v>
      </c>
      <c r="J8" s="11">
        <v>98</v>
      </c>
      <c r="K8" s="7">
        <v>82</v>
      </c>
      <c r="L8" s="1">
        <v>61</v>
      </c>
      <c r="M8" s="20">
        <v>65</v>
      </c>
      <c r="N8" s="20">
        <v>58</v>
      </c>
      <c r="O8" s="20">
        <v>67</v>
      </c>
      <c r="P8" s="1">
        <v>66</v>
      </c>
      <c r="Q8" s="1">
        <v>90</v>
      </c>
      <c r="R8" s="1">
        <v>76</v>
      </c>
      <c r="S8" s="1">
        <v>13</v>
      </c>
      <c r="T8" s="1">
        <v>1.3</v>
      </c>
      <c r="U8" s="1">
        <v>0.1</v>
      </c>
      <c r="V8" s="1">
        <v>0.2</v>
      </c>
      <c r="W8" s="1">
        <v>0.1</v>
      </c>
      <c r="X8" s="43">
        <v>0.6</v>
      </c>
      <c r="Y8" s="43">
        <v>1</v>
      </c>
      <c r="Z8" s="43">
        <v>1</v>
      </c>
      <c r="AA8" s="43">
        <v>9.6999999999999993</v>
      </c>
      <c r="AB8" s="43">
        <v>3.9</v>
      </c>
      <c r="AC8" s="44">
        <v>6.1</v>
      </c>
      <c r="AD8" s="44">
        <v>16.8</v>
      </c>
      <c r="AE8" s="44">
        <v>15.8</v>
      </c>
      <c r="AF8" s="44">
        <v>18.7</v>
      </c>
      <c r="AG8" s="1">
        <v>29.4</v>
      </c>
      <c r="AH8" s="1">
        <v>45.9</v>
      </c>
    </row>
    <row r="9" spans="1:34" ht="12.95" customHeight="1" x14ac:dyDescent="0.2">
      <c r="A9" s="17" t="s">
        <v>4</v>
      </c>
      <c r="B9" s="6">
        <v>95</v>
      </c>
      <c r="C9" s="6">
        <v>113</v>
      </c>
      <c r="D9" s="6">
        <v>46</v>
      </c>
      <c r="E9" s="7">
        <v>54</v>
      </c>
      <c r="F9" s="7">
        <v>24</v>
      </c>
      <c r="G9" s="7">
        <v>43</v>
      </c>
      <c r="H9" s="11">
        <v>46</v>
      </c>
      <c r="I9" s="11">
        <v>45.147000000000006</v>
      </c>
      <c r="J9" s="11">
        <v>38</v>
      </c>
      <c r="K9" s="7">
        <v>36</v>
      </c>
      <c r="L9" s="1">
        <v>33</v>
      </c>
      <c r="M9" s="20">
        <v>48</v>
      </c>
      <c r="N9" s="20">
        <v>76</v>
      </c>
      <c r="O9" s="20">
        <v>77</v>
      </c>
      <c r="P9" s="1">
        <v>135</v>
      </c>
      <c r="Q9" s="1">
        <v>207</v>
      </c>
      <c r="R9" s="1">
        <v>175</v>
      </c>
      <c r="S9" s="1">
        <v>88</v>
      </c>
      <c r="T9" s="1">
        <v>125</v>
      </c>
      <c r="U9" s="1">
        <v>218</v>
      </c>
      <c r="V9" s="1">
        <v>208.4</v>
      </c>
      <c r="W9" s="1">
        <v>256.5</v>
      </c>
      <c r="X9" s="43">
        <v>266.7</v>
      </c>
      <c r="Y9" s="43">
        <v>231.4</v>
      </c>
      <c r="Z9" s="43">
        <v>197.1</v>
      </c>
      <c r="AA9" s="43">
        <v>172.6</v>
      </c>
      <c r="AB9" s="43">
        <v>222.8</v>
      </c>
      <c r="AC9" s="44">
        <v>243.2</v>
      </c>
      <c r="AD9" s="44">
        <v>265.89999999999998</v>
      </c>
      <c r="AE9" s="44">
        <v>329.1</v>
      </c>
      <c r="AF9" s="44">
        <v>288.8</v>
      </c>
      <c r="AG9" s="1">
        <v>274.5</v>
      </c>
      <c r="AH9" s="1">
        <v>300.10000000000002</v>
      </c>
    </row>
    <row r="10" spans="1:34" ht="12.95" customHeight="1" x14ac:dyDescent="0.2">
      <c r="A10" s="18" t="s">
        <v>5</v>
      </c>
      <c r="B10" s="6">
        <v>426</v>
      </c>
      <c r="C10" s="6">
        <v>398</v>
      </c>
      <c r="D10" s="6">
        <v>478</v>
      </c>
      <c r="E10" s="7">
        <v>169</v>
      </c>
      <c r="F10" s="7">
        <v>446</v>
      </c>
      <c r="G10" s="7">
        <v>423</v>
      </c>
      <c r="H10" s="8">
        <v>348</v>
      </c>
      <c r="I10" s="8">
        <v>428</v>
      </c>
      <c r="J10" s="8">
        <v>447</v>
      </c>
      <c r="K10" s="7">
        <v>508</v>
      </c>
      <c r="L10" s="1">
        <v>690</v>
      </c>
      <c r="M10" s="20">
        <v>943</v>
      </c>
      <c r="N10" s="20">
        <v>1043</v>
      </c>
      <c r="O10" s="20">
        <v>1355</v>
      </c>
      <c r="P10" s="1">
        <v>2006</v>
      </c>
      <c r="Q10" s="1">
        <v>2489</v>
      </c>
      <c r="R10" s="1">
        <v>1944</v>
      </c>
      <c r="S10" s="1">
        <v>2076</v>
      </c>
      <c r="T10" s="1">
        <v>2581.3000000000002</v>
      </c>
      <c r="U10" s="39">
        <v>3097.1</v>
      </c>
      <c r="V10" s="39">
        <v>3548.6</v>
      </c>
      <c r="W10" s="39">
        <v>3529.8</v>
      </c>
      <c r="X10" s="43">
        <v>2816.1</v>
      </c>
      <c r="Y10" s="43">
        <v>2539.6</v>
      </c>
      <c r="Z10" s="43">
        <v>2305.5</v>
      </c>
      <c r="AA10" s="43">
        <v>2652.3</v>
      </c>
      <c r="AB10" s="43">
        <v>2776.4</v>
      </c>
      <c r="AC10" s="44">
        <v>2600.5</v>
      </c>
      <c r="AD10" s="44">
        <v>3484.3</v>
      </c>
      <c r="AE10" s="44">
        <v>4116.5</v>
      </c>
      <c r="AF10" s="44">
        <v>4877.8</v>
      </c>
      <c r="AG10" s="1">
        <v>5840.4</v>
      </c>
      <c r="AH10" s="1">
        <v>6969</v>
      </c>
    </row>
    <row r="11" spans="1:34" ht="12.95" customHeight="1" x14ac:dyDescent="0.2">
      <c r="A11" s="18"/>
      <c r="B11" s="26"/>
      <c r="C11" s="26"/>
      <c r="D11" s="26"/>
      <c r="E11" s="26"/>
      <c r="F11" s="26"/>
      <c r="G11" s="26"/>
      <c r="H11" s="27"/>
      <c r="I11" s="27"/>
      <c r="J11" s="20"/>
      <c r="K11" s="28"/>
      <c r="L11" s="20"/>
      <c r="M11" s="20"/>
      <c r="N11" s="20"/>
      <c r="O11" s="20"/>
      <c r="X11"/>
      <c r="Y11"/>
      <c r="Z11"/>
      <c r="AA11"/>
      <c r="AB11"/>
      <c r="AC11" s="20"/>
      <c r="AD11" s="20"/>
      <c r="AE11" s="20"/>
    </row>
    <row r="12" spans="1:34" ht="12.95" customHeight="1" x14ac:dyDescent="0.2">
      <c r="A12" s="17"/>
      <c r="B12" s="53" t="s">
        <v>24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X12"/>
      <c r="Y12"/>
      <c r="Z12"/>
      <c r="AA12"/>
      <c r="AB12"/>
      <c r="AC12" s="20"/>
      <c r="AD12" s="20"/>
      <c r="AE12" s="20"/>
      <c r="AF12" s="20"/>
    </row>
    <row r="13" spans="1:34" ht="12.95" customHeight="1" x14ac:dyDescent="0.2">
      <c r="A13" s="17" t="s">
        <v>0</v>
      </c>
      <c r="B13" s="29" t="s">
        <v>6</v>
      </c>
      <c r="C13" s="26">
        <f>(C5/B5-1)*100</f>
        <v>6.94658845322631</v>
      </c>
      <c r="D13" s="26">
        <f>(D5/C5-1)*100</f>
        <v>20.972863741339509</v>
      </c>
      <c r="E13" s="26">
        <v>-20</v>
      </c>
      <c r="F13" s="26">
        <f>(F5/E5-1)*100</f>
        <v>12.27544910179641</v>
      </c>
      <c r="G13" s="26">
        <f>(G5/F5-1)*100</f>
        <v>-5.2000000000000046</v>
      </c>
      <c r="H13" s="26">
        <f>(H5/G5-1)*100</f>
        <v>-6.7510548523206708</v>
      </c>
      <c r="I13" s="26">
        <f>(I5/H5-1)*100</f>
        <v>1.8099547511312153</v>
      </c>
      <c r="J13" s="26">
        <v>2</v>
      </c>
      <c r="K13" s="26">
        <v>5</v>
      </c>
      <c r="L13" s="26">
        <v>22</v>
      </c>
      <c r="M13" s="20">
        <v>35</v>
      </c>
      <c r="N13" s="20">
        <v>12</v>
      </c>
      <c r="O13" s="20">
        <v>30</v>
      </c>
      <c r="P13" s="1">
        <v>48</v>
      </c>
      <c r="Q13" s="6">
        <f t="shared" ref="Q13:R18" si="0">(Q5/P5-1)*100</f>
        <v>28.504122497055363</v>
      </c>
      <c r="R13" s="6">
        <f>(R5/Q5-1)*100</f>
        <v>-21.478765658417352</v>
      </c>
      <c r="S13" s="6">
        <v>3</v>
      </c>
      <c r="T13" s="6">
        <f>(T5/S6-1)*100</f>
        <v>7533.333333333333</v>
      </c>
      <c r="U13" s="6">
        <v>18</v>
      </c>
      <c r="V13" s="6">
        <v>10</v>
      </c>
      <c r="W13" s="1">
        <v>4</v>
      </c>
      <c r="X13" s="41">
        <v>-20.05398613114906</v>
      </c>
      <c r="Y13" s="41">
        <v>-11.770869717079989</v>
      </c>
      <c r="Z13" s="41">
        <v>-8.4553972024280721</v>
      </c>
      <c r="AA13" s="41">
        <v>13.550037839201412</v>
      </c>
      <c r="AB13" s="41">
        <v>6.2966136659367233</v>
      </c>
      <c r="AC13" s="48">
        <v>-5.9236258322634576</v>
      </c>
      <c r="AD13" s="48">
        <v>33.5967501348821</v>
      </c>
      <c r="AE13" s="48">
        <v>22.758047274023042</v>
      </c>
      <c r="AF13" s="48">
        <f t="shared" ref="AF13:AF18" si="1">(AF5/AE6-1)*100</f>
        <v>23900.408163265307</v>
      </c>
      <c r="AG13" s="49">
        <f t="shared" ref="AG13:AH18" si="2">(AG5/AF5-1)*100</f>
        <v>19.174843965238676</v>
      </c>
      <c r="AH13" s="49">
        <f t="shared" si="2"/>
        <v>18.517038643758198</v>
      </c>
    </row>
    <row r="14" spans="1:34" ht="12.95" customHeight="1" x14ac:dyDescent="0.2">
      <c r="A14" s="17" t="s">
        <v>1</v>
      </c>
      <c r="B14" s="29" t="s">
        <v>6</v>
      </c>
      <c r="C14" s="26">
        <f t="shared" ref="C14:D18" si="3">(C6/B6-1)*100</f>
        <v>73.596673596673583</v>
      </c>
      <c r="D14" s="26">
        <f t="shared" si="3"/>
        <v>-16.167664670658688</v>
      </c>
      <c r="E14" s="26">
        <v>-46</v>
      </c>
      <c r="F14" s="26">
        <f t="shared" ref="F14:G18" si="4">(F6/E6-1)*100</f>
        <v>5.2631578947368363</v>
      </c>
      <c r="G14" s="26">
        <f t="shared" si="4"/>
        <v>0</v>
      </c>
      <c r="H14" s="26">
        <f t="shared" ref="H14:I18" si="5">(H6/G6-1)*100</f>
        <v>-9.9999999999999982</v>
      </c>
      <c r="I14" s="26">
        <f t="shared" si="5"/>
        <v>-2.777777777777779</v>
      </c>
      <c r="J14" s="26">
        <v>-23</v>
      </c>
      <c r="K14" s="26">
        <v>-19</v>
      </c>
      <c r="L14" s="26">
        <v>9</v>
      </c>
      <c r="M14" s="20">
        <v>17</v>
      </c>
      <c r="N14" s="20">
        <v>-4</v>
      </c>
      <c r="O14" s="20">
        <v>32</v>
      </c>
      <c r="P14" s="1">
        <v>86</v>
      </c>
      <c r="Q14" s="6">
        <f t="shared" si="0"/>
        <v>13.846153846153841</v>
      </c>
      <c r="R14" s="6">
        <f t="shared" si="0"/>
        <v>-29.729729729729726</v>
      </c>
      <c r="S14" s="6">
        <v>-19</v>
      </c>
      <c r="T14" s="6">
        <f>(T6/S7-1)*100</f>
        <v>-88.972602739726028</v>
      </c>
      <c r="U14" s="6">
        <v>-20</v>
      </c>
      <c r="V14" s="6">
        <v>-100</v>
      </c>
      <c r="W14" s="1" t="e">
        <v>#DIV/0!</v>
      </c>
      <c r="X14" s="42">
        <v>0</v>
      </c>
      <c r="Y14" s="42">
        <v>0</v>
      </c>
      <c r="Z14" s="42">
        <v>0</v>
      </c>
      <c r="AA14" s="42">
        <v>0</v>
      </c>
      <c r="AB14" s="48">
        <v>156.52173913043475</v>
      </c>
      <c r="AC14" s="48">
        <v>61.016949152542388</v>
      </c>
      <c r="AD14" s="48">
        <v>4.912280701754379</v>
      </c>
      <c r="AE14" s="48">
        <v>-18.060200668896321</v>
      </c>
      <c r="AF14" s="48">
        <f t="shared" si="1"/>
        <v>-95.921361502347409</v>
      </c>
      <c r="AG14" s="49">
        <f t="shared" si="2"/>
        <v>21.942446043165464</v>
      </c>
      <c r="AH14" s="49">
        <f t="shared" si="2"/>
        <v>-8.8495575221238969</v>
      </c>
    </row>
    <row r="15" spans="1:34" ht="12.95" customHeight="1" x14ac:dyDescent="0.2">
      <c r="A15" s="17" t="s">
        <v>2</v>
      </c>
      <c r="B15" s="29" t="s">
        <v>6</v>
      </c>
      <c r="C15" s="26">
        <f t="shared" si="3"/>
        <v>50.189393939393945</v>
      </c>
      <c r="D15" s="26">
        <f t="shared" si="3"/>
        <v>0.88272383354350836</v>
      </c>
      <c r="E15" s="26">
        <v>-24</v>
      </c>
      <c r="F15" s="26">
        <f t="shared" si="4"/>
        <v>-1.6393442622950838</v>
      </c>
      <c r="G15" s="26">
        <f t="shared" si="4"/>
        <v>28.333333333333343</v>
      </c>
      <c r="H15" s="26">
        <f t="shared" si="5"/>
        <v>-29.870129870129869</v>
      </c>
      <c r="I15" s="26">
        <f t="shared" si="5"/>
        <v>-11.111111111111116</v>
      </c>
      <c r="J15" s="26">
        <v>63</v>
      </c>
      <c r="K15" s="26">
        <v>-7</v>
      </c>
      <c r="L15" s="26">
        <v>0</v>
      </c>
      <c r="M15" s="20">
        <v>47</v>
      </c>
      <c r="N15" s="20">
        <v>18</v>
      </c>
      <c r="O15" s="20">
        <v>52</v>
      </c>
      <c r="P15" s="1">
        <v>44</v>
      </c>
      <c r="Q15" s="6">
        <f t="shared" si="0"/>
        <v>50.181818181818173</v>
      </c>
      <c r="R15" s="6">
        <f t="shared" si="0"/>
        <v>-21.791767554479424</v>
      </c>
      <c r="S15" s="6">
        <v>36</v>
      </c>
      <c r="T15" s="6">
        <f>(T7/S8-1)*100</f>
        <v>3362.3076923076924</v>
      </c>
      <c r="U15" s="6">
        <v>-6</v>
      </c>
      <c r="V15" s="6">
        <v>-7</v>
      </c>
      <c r="W15" s="1">
        <v>30</v>
      </c>
      <c r="X15" s="41">
        <v>-31.076320939334646</v>
      </c>
      <c r="Y15" s="41">
        <v>-26.405451448040886</v>
      </c>
      <c r="Z15" s="41">
        <v>5.0154320987654266</v>
      </c>
      <c r="AA15" s="41">
        <v>14.180749448934616</v>
      </c>
      <c r="AB15" s="41">
        <v>5.6949806949806892</v>
      </c>
      <c r="AC15" s="48">
        <v>-17.016742770167426</v>
      </c>
      <c r="AD15" s="48">
        <v>51.357300073367561</v>
      </c>
      <c r="AE15" s="48">
        <v>65.196316044595235</v>
      </c>
      <c r="AF15" s="48">
        <f t="shared" si="1"/>
        <v>4121.5189873417721</v>
      </c>
      <c r="AG15" s="49">
        <f t="shared" si="2"/>
        <v>24.347826086956516</v>
      </c>
      <c r="AH15" s="49">
        <f t="shared" si="2"/>
        <v>15.661924282613926</v>
      </c>
    </row>
    <row r="16" spans="1:34" ht="12.95" customHeight="1" x14ac:dyDescent="0.2">
      <c r="A16" s="17" t="s">
        <v>3</v>
      </c>
      <c r="B16" s="29" t="s">
        <v>6</v>
      </c>
      <c r="C16" s="26">
        <f t="shared" si="3"/>
        <v>-26.640926640926633</v>
      </c>
      <c r="D16" s="26">
        <f t="shared" si="3"/>
        <v>763.68421052631584</v>
      </c>
      <c r="E16" s="26">
        <v>-19</v>
      </c>
      <c r="F16" s="26">
        <f t="shared" si="4"/>
        <v>35.267520723436327</v>
      </c>
      <c r="G16" s="26">
        <f t="shared" si="4"/>
        <v>-28.690807799442897</v>
      </c>
      <c r="H16" s="26">
        <f t="shared" si="5"/>
        <v>39.84375</v>
      </c>
      <c r="I16" s="26">
        <f t="shared" si="5"/>
        <v>-33.519553072625698</v>
      </c>
      <c r="J16" s="26">
        <v>-17</v>
      </c>
      <c r="K16" s="26">
        <v>-17</v>
      </c>
      <c r="L16" s="26">
        <v>-26</v>
      </c>
      <c r="M16" s="20">
        <v>7</v>
      </c>
      <c r="N16" s="20">
        <v>-11</v>
      </c>
      <c r="O16" s="20">
        <v>15</v>
      </c>
      <c r="P16" s="1">
        <v>-1</v>
      </c>
      <c r="Q16" s="6">
        <f t="shared" si="0"/>
        <v>36.363636363636353</v>
      </c>
      <c r="R16" s="6">
        <f t="shared" si="0"/>
        <v>-15.555555555555555</v>
      </c>
      <c r="S16" s="6">
        <v>-83</v>
      </c>
      <c r="T16" s="6">
        <f>(T8/S9-1)*100</f>
        <v>-98.522727272727266</v>
      </c>
      <c r="U16" s="6">
        <v>-92</v>
      </c>
      <c r="V16" s="6">
        <v>100</v>
      </c>
      <c r="W16" s="1">
        <v>-50</v>
      </c>
      <c r="X16" s="41">
        <v>499.99999999999989</v>
      </c>
      <c r="Y16" s="41">
        <v>66.666666666666671</v>
      </c>
      <c r="Z16" s="41">
        <v>0</v>
      </c>
      <c r="AA16" s="41">
        <v>869.99999999999989</v>
      </c>
      <c r="AB16" s="41">
        <v>-59.793814432989691</v>
      </c>
      <c r="AC16" s="48">
        <v>56.410256410256409</v>
      </c>
      <c r="AD16" s="48">
        <v>175.40983606557381</v>
      </c>
      <c r="AE16" s="48">
        <v>-5.9523809523809534</v>
      </c>
      <c r="AF16" s="48">
        <f t="shared" si="1"/>
        <v>-94.317836523852932</v>
      </c>
      <c r="AG16" s="49">
        <f t="shared" si="2"/>
        <v>57.219251336898402</v>
      </c>
      <c r="AH16" s="49">
        <f t="shared" si="2"/>
        <v>56.122448979591844</v>
      </c>
    </row>
    <row r="17" spans="1:34" ht="12.95" customHeight="1" x14ac:dyDescent="0.2">
      <c r="A17" s="17" t="s">
        <v>4</v>
      </c>
      <c r="B17" s="29" t="s">
        <v>6</v>
      </c>
      <c r="C17" s="26">
        <f t="shared" si="3"/>
        <v>18.947368421052623</v>
      </c>
      <c r="D17" s="26">
        <f t="shared" si="3"/>
        <v>-59.292035398230091</v>
      </c>
      <c r="E17" s="26">
        <v>17</v>
      </c>
      <c r="F17" s="26">
        <f t="shared" si="4"/>
        <v>-55.555555555555557</v>
      </c>
      <c r="G17" s="26">
        <f t="shared" si="4"/>
        <v>79.166666666666671</v>
      </c>
      <c r="H17" s="26">
        <f t="shared" si="5"/>
        <v>6.9767441860465018</v>
      </c>
      <c r="I17" s="26">
        <f t="shared" si="5"/>
        <v>-1.8543478260869439</v>
      </c>
      <c r="J17" s="26">
        <v>-16</v>
      </c>
      <c r="K17" s="26">
        <v>-5</v>
      </c>
      <c r="L17" s="26">
        <v>-8</v>
      </c>
      <c r="M17" s="20">
        <v>45</v>
      </c>
      <c r="N17" s="20">
        <v>58</v>
      </c>
      <c r="O17" s="20">
        <v>1</v>
      </c>
      <c r="P17" s="1">
        <v>75</v>
      </c>
      <c r="Q17" s="6">
        <f t="shared" si="0"/>
        <v>53.333333333333343</v>
      </c>
      <c r="R17" s="6">
        <f t="shared" si="0"/>
        <v>-15.458937198067634</v>
      </c>
      <c r="S17" s="6">
        <v>-50</v>
      </c>
      <c r="T17" s="6">
        <f>(T9/S10-1)*100</f>
        <v>-93.97880539499036</v>
      </c>
      <c r="U17" s="6">
        <v>74</v>
      </c>
      <c r="V17" s="6">
        <v>-4</v>
      </c>
      <c r="W17" s="1">
        <v>23</v>
      </c>
      <c r="X17" s="41">
        <v>3.9766081871345005</v>
      </c>
      <c r="Y17" s="41">
        <v>-13.235845519310086</v>
      </c>
      <c r="Z17" s="41">
        <v>-14.822817631806394</v>
      </c>
      <c r="AA17" s="41">
        <v>-12.430238457635722</v>
      </c>
      <c r="AB17" s="41">
        <v>29.084588644264198</v>
      </c>
      <c r="AC17" s="48">
        <v>9.1561938958707234</v>
      </c>
      <c r="AD17" s="48">
        <v>9.3338815789473664</v>
      </c>
      <c r="AE17" s="48">
        <v>23.768333960135401</v>
      </c>
      <c r="AF17" s="48">
        <f t="shared" si="1"/>
        <v>-92.984331349447345</v>
      </c>
      <c r="AG17" s="49">
        <f t="shared" si="2"/>
        <v>-4.9515235457063707</v>
      </c>
      <c r="AH17" s="49">
        <f t="shared" si="2"/>
        <v>9.326047358834245</v>
      </c>
    </row>
    <row r="18" spans="1:34" ht="12.95" customHeight="1" x14ac:dyDescent="0.2">
      <c r="A18" s="18" t="s">
        <v>5</v>
      </c>
      <c r="B18" s="29" t="s">
        <v>6</v>
      </c>
      <c r="C18" s="26">
        <f t="shared" si="3"/>
        <v>-6.5727699530516386</v>
      </c>
      <c r="D18" s="26">
        <f t="shared" si="3"/>
        <v>20.100502512562812</v>
      </c>
      <c r="E18" s="26">
        <v>-65</v>
      </c>
      <c r="F18" s="26">
        <f t="shared" si="4"/>
        <v>163.90532544378701</v>
      </c>
      <c r="G18" s="26">
        <f t="shared" si="4"/>
        <v>-5.1569506726457437</v>
      </c>
      <c r="H18" s="26">
        <f t="shared" si="5"/>
        <v>-17.730496453900713</v>
      </c>
      <c r="I18" s="26">
        <f t="shared" si="5"/>
        <v>22.988505747126432</v>
      </c>
      <c r="J18" s="26">
        <v>4</v>
      </c>
      <c r="K18" s="26">
        <v>14</v>
      </c>
      <c r="L18" s="26">
        <v>36</v>
      </c>
      <c r="M18" s="20">
        <v>37</v>
      </c>
      <c r="N18" s="20">
        <v>11</v>
      </c>
      <c r="O18" s="20">
        <v>30</v>
      </c>
      <c r="P18" s="1">
        <v>48</v>
      </c>
      <c r="Q18" s="6">
        <f t="shared" si="0"/>
        <v>24.077766699900295</v>
      </c>
      <c r="R18" s="6">
        <f t="shared" si="0"/>
        <v>-21.896343913218164</v>
      </c>
      <c r="S18" s="6">
        <v>7</v>
      </c>
      <c r="T18" s="6">
        <v>24</v>
      </c>
      <c r="U18" s="6">
        <v>20</v>
      </c>
      <c r="V18" s="6">
        <v>20</v>
      </c>
      <c r="W18" s="1">
        <v>15</v>
      </c>
      <c r="X18" s="41">
        <v>-0.52978639463450161</v>
      </c>
      <c r="Y18" s="41">
        <v>-20.219275879653242</v>
      </c>
      <c r="Z18" s="41">
        <v>-9.8185433755903606</v>
      </c>
      <c r="AA18" s="41">
        <v>-9.2179870845802476</v>
      </c>
      <c r="AB18" s="41">
        <v>15.042290175666896</v>
      </c>
      <c r="AC18" s="48">
        <v>-6.3355424290448052</v>
      </c>
      <c r="AD18" s="48">
        <v>33.985771966929448</v>
      </c>
      <c r="AE18" s="48">
        <v>18.144247051057594</v>
      </c>
      <c r="AF18" s="48" t="e">
        <f t="shared" si="1"/>
        <v>#DIV/0!</v>
      </c>
      <c r="AG18" s="49">
        <f t="shared" si="2"/>
        <v>19.734306449628924</v>
      </c>
      <c r="AH18" s="49">
        <f t="shared" si="2"/>
        <v>19.324018902814878</v>
      </c>
    </row>
    <row r="19" spans="1:34" ht="12.95" customHeight="1" x14ac:dyDescent="0.2">
      <c r="A19" s="17"/>
      <c r="B19" s="20"/>
      <c r="C19" s="20"/>
      <c r="D19" s="20"/>
      <c r="E19" s="30"/>
      <c r="F19" s="30"/>
      <c r="G19" s="30"/>
      <c r="H19" s="30"/>
      <c r="I19" s="30"/>
      <c r="J19" s="30"/>
      <c r="K19" s="20"/>
      <c r="L19" s="20"/>
      <c r="M19" s="20"/>
      <c r="N19" s="20"/>
      <c r="O19" s="20"/>
      <c r="X19"/>
      <c r="Y19"/>
      <c r="Z19"/>
      <c r="AA19"/>
      <c r="AB19"/>
      <c r="AC19" s="20"/>
      <c r="AD19" s="20"/>
      <c r="AE19" s="20"/>
    </row>
    <row r="20" spans="1:34" ht="12.95" customHeight="1" x14ac:dyDescent="0.2">
      <c r="A20" s="17"/>
      <c r="B20" s="53" t="s">
        <v>23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X20"/>
      <c r="Y20"/>
      <c r="Z20"/>
      <c r="AA20"/>
      <c r="AB20"/>
      <c r="AC20" s="20"/>
      <c r="AD20" s="20"/>
      <c r="AE20" s="20"/>
      <c r="AF20" s="20"/>
    </row>
    <row r="21" spans="1:34" ht="12.95" customHeight="1" x14ac:dyDescent="0.2">
      <c r="A21" s="17" t="s">
        <v>7</v>
      </c>
      <c r="B21" s="26">
        <v>1344.9</v>
      </c>
      <c r="C21" s="26">
        <v>994.4</v>
      </c>
      <c r="D21" s="26">
        <v>856</v>
      </c>
      <c r="E21" s="31">
        <v>599.6</v>
      </c>
      <c r="F21" s="31">
        <v>732.9</v>
      </c>
      <c r="G21" s="32">
        <v>758.2</v>
      </c>
      <c r="H21" s="33">
        <v>749.6</v>
      </c>
      <c r="I21" s="33">
        <v>728.9</v>
      </c>
      <c r="J21" s="33" t="s">
        <v>8</v>
      </c>
      <c r="K21" s="20">
        <v>486</v>
      </c>
      <c r="L21" s="20">
        <v>532</v>
      </c>
      <c r="M21" s="20">
        <v>622</v>
      </c>
      <c r="N21" s="20">
        <v>630</v>
      </c>
      <c r="O21" s="20">
        <v>641</v>
      </c>
      <c r="P21" s="1">
        <v>647</v>
      </c>
      <c r="Q21" s="1">
        <v>513</v>
      </c>
      <c r="R21" s="1">
        <v>217</v>
      </c>
      <c r="S21" s="1">
        <v>174</v>
      </c>
      <c r="T21" s="1">
        <v>180</v>
      </c>
      <c r="U21" s="1">
        <v>133</v>
      </c>
      <c r="V21" s="1">
        <v>0</v>
      </c>
      <c r="W21" s="1">
        <v>0</v>
      </c>
      <c r="X21" s="42">
        <v>0</v>
      </c>
      <c r="Y21" s="42">
        <v>0</v>
      </c>
      <c r="Z21" s="42">
        <v>0</v>
      </c>
      <c r="AA21" s="42">
        <v>54.7</v>
      </c>
      <c r="AB21" s="42">
        <v>140</v>
      </c>
      <c r="AC21" s="47">
        <v>225</v>
      </c>
      <c r="AD21" s="44">
        <v>236.1</v>
      </c>
      <c r="AE21" s="44">
        <v>193.5</v>
      </c>
      <c r="AF21" s="44">
        <v>219.8</v>
      </c>
      <c r="AG21" s="1">
        <v>267.7</v>
      </c>
      <c r="AH21" s="1">
        <v>243.7</v>
      </c>
    </row>
    <row r="22" spans="1:34" ht="12.95" customHeight="1" x14ac:dyDescent="0.2">
      <c r="A22" s="17" t="s">
        <v>9</v>
      </c>
      <c r="B22" s="26">
        <v>685</v>
      </c>
      <c r="C22" s="26">
        <v>421.2</v>
      </c>
      <c r="D22" s="26">
        <v>393.9</v>
      </c>
      <c r="E22" s="31">
        <v>311</v>
      </c>
      <c r="F22" s="31">
        <v>311.7</v>
      </c>
      <c r="G22" s="32" t="s">
        <v>10</v>
      </c>
      <c r="H22" s="33" t="s">
        <v>11</v>
      </c>
      <c r="I22" s="33" t="s">
        <v>12</v>
      </c>
      <c r="J22" s="33" t="s">
        <v>13</v>
      </c>
      <c r="K22" s="20">
        <v>337</v>
      </c>
      <c r="L22" s="20">
        <v>305</v>
      </c>
      <c r="M22" s="20">
        <v>357</v>
      </c>
      <c r="N22" s="20">
        <v>308</v>
      </c>
      <c r="O22" s="20">
        <v>379</v>
      </c>
      <c r="P22" s="1">
        <v>519</v>
      </c>
      <c r="Q22" s="1">
        <v>539</v>
      </c>
      <c r="R22" s="1">
        <v>635</v>
      </c>
      <c r="S22" s="1">
        <v>629</v>
      </c>
      <c r="T22" s="1">
        <v>440</v>
      </c>
      <c r="U22" s="1">
        <v>374</v>
      </c>
      <c r="V22" s="1">
        <v>383</v>
      </c>
      <c r="W22" s="1">
        <v>582.79999999999995</v>
      </c>
      <c r="X22" s="43">
        <v>352.2</v>
      </c>
      <c r="Y22" s="43">
        <v>477.2</v>
      </c>
      <c r="Z22" s="43">
        <v>438.1</v>
      </c>
      <c r="AA22" s="43">
        <v>446.8</v>
      </c>
      <c r="AB22" s="43">
        <v>504.1</v>
      </c>
      <c r="AC22" s="44">
        <v>583.6</v>
      </c>
      <c r="AD22" s="44">
        <v>618.79999999999995</v>
      </c>
      <c r="AE22" s="44">
        <v>783.7</v>
      </c>
      <c r="AF22" s="44">
        <v>899</v>
      </c>
      <c r="AG22" s="1">
        <v>1050.2</v>
      </c>
      <c r="AH22" s="1">
        <v>1212.0999999999999</v>
      </c>
    </row>
    <row r="23" spans="1:34" ht="12.95" customHeight="1" x14ac:dyDescent="0.2">
      <c r="A23" s="17" t="s">
        <v>14</v>
      </c>
      <c r="B23" s="26">
        <v>3694</v>
      </c>
      <c r="C23" s="26">
        <v>3579</v>
      </c>
      <c r="D23" s="26">
        <v>3366</v>
      </c>
      <c r="E23" s="31">
        <v>2898</v>
      </c>
      <c r="F23" s="31">
        <v>3987</v>
      </c>
      <c r="G23" s="32">
        <v>3591.8</v>
      </c>
      <c r="H23" s="32">
        <v>3641</v>
      </c>
      <c r="I23" s="32" t="s">
        <v>15</v>
      </c>
      <c r="J23" s="32">
        <v>5396</v>
      </c>
      <c r="K23" s="20">
        <v>4660</v>
      </c>
      <c r="L23" s="21">
        <v>4605</v>
      </c>
      <c r="M23" s="20">
        <v>4810</v>
      </c>
      <c r="N23" s="20">
        <v>4508</v>
      </c>
      <c r="O23" s="20">
        <v>4839</v>
      </c>
      <c r="P23" s="1">
        <v>4361</v>
      </c>
      <c r="Q23" s="1">
        <v>5298</v>
      </c>
      <c r="R23" s="1">
        <v>4304</v>
      </c>
      <c r="S23" s="1">
        <v>339</v>
      </c>
      <c r="T23" s="1">
        <v>65</v>
      </c>
      <c r="U23" s="1">
        <v>14</v>
      </c>
      <c r="V23" s="1">
        <v>21.1</v>
      </c>
      <c r="W23" s="1">
        <v>33.299999999999997</v>
      </c>
      <c r="X23" s="43">
        <v>62.9</v>
      </c>
      <c r="Y23" s="43">
        <v>38.5</v>
      </c>
      <c r="Z23" s="43">
        <v>109.7</v>
      </c>
      <c r="AA23" s="43">
        <v>559.70000000000005</v>
      </c>
      <c r="AB23" s="43">
        <v>294.39999999999998</v>
      </c>
      <c r="AC23" s="47">
        <v>378.7</v>
      </c>
      <c r="AD23" s="44">
        <v>883.3</v>
      </c>
      <c r="AE23" s="44">
        <v>797.3</v>
      </c>
      <c r="AF23" s="44">
        <v>945</v>
      </c>
      <c r="AG23" s="1">
        <v>1617.8</v>
      </c>
      <c r="AH23" s="1">
        <v>2701.9</v>
      </c>
    </row>
    <row r="24" spans="1:34" ht="12.95" customHeight="1" x14ac:dyDescent="0.2">
      <c r="A24" s="17" t="s">
        <v>16</v>
      </c>
      <c r="B24" s="34">
        <v>1520.5</v>
      </c>
      <c r="C24" s="34">
        <v>655</v>
      </c>
      <c r="D24" s="35">
        <v>390.8</v>
      </c>
      <c r="E24" s="35">
        <v>158.19999999999999</v>
      </c>
      <c r="F24" s="35">
        <v>82.7</v>
      </c>
      <c r="G24" s="35">
        <v>251</v>
      </c>
      <c r="H24" s="36">
        <v>278.3</v>
      </c>
      <c r="I24" s="36">
        <v>321.3</v>
      </c>
      <c r="J24" s="21">
        <v>266</v>
      </c>
      <c r="K24" s="20">
        <v>295</v>
      </c>
      <c r="L24" s="20">
        <v>153</v>
      </c>
      <c r="M24" s="20">
        <v>125</v>
      </c>
      <c r="N24" s="20">
        <v>289</v>
      </c>
      <c r="O24" s="20">
        <v>276</v>
      </c>
      <c r="P24" s="1">
        <v>283</v>
      </c>
      <c r="Q24" s="1">
        <v>255</v>
      </c>
      <c r="R24" s="1">
        <v>404</v>
      </c>
      <c r="S24" s="1">
        <v>470</v>
      </c>
      <c r="T24" s="1">
        <v>469.6</v>
      </c>
      <c r="U24" s="1">
        <v>827</v>
      </c>
      <c r="V24" s="1">
        <v>640.20000000000005</v>
      </c>
      <c r="W24" s="1">
        <v>829.8</v>
      </c>
      <c r="X24" s="42">
        <v>858.8</v>
      </c>
      <c r="Y24" s="42">
        <v>1034.0999999999999</v>
      </c>
      <c r="Z24" s="42">
        <v>1014.5</v>
      </c>
      <c r="AA24" s="42">
        <v>1018.9</v>
      </c>
      <c r="AB24" s="42">
        <v>1090.2</v>
      </c>
      <c r="AC24" s="47">
        <v>999.2</v>
      </c>
      <c r="AD24" s="44">
        <v>1028.0999999999999</v>
      </c>
      <c r="AE24" s="44">
        <v>995.5</v>
      </c>
      <c r="AF24" s="44">
        <v>1023.6</v>
      </c>
      <c r="AG24" s="1">
        <v>1057.8</v>
      </c>
      <c r="AH24" s="1">
        <v>1278.4000000000001</v>
      </c>
    </row>
    <row r="25" spans="1:34" ht="12.95" customHeight="1" x14ac:dyDescent="0.2">
      <c r="A25" s="17" t="s">
        <v>21</v>
      </c>
      <c r="B25" s="34">
        <v>99.5</v>
      </c>
      <c r="C25" s="34">
        <v>17</v>
      </c>
      <c r="D25" s="35">
        <v>54.3</v>
      </c>
      <c r="E25" s="35">
        <v>70.2</v>
      </c>
      <c r="F25" s="35">
        <v>42.2</v>
      </c>
      <c r="G25" s="35">
        <v>64.7</v>
      </c>
      <c r="H25" s="36">
        <v>82.2</v>
      </c>
      <c r="I25" s="36">
        <v>55.4</v>
      </c>
      <c r="J25" s="21">
        <v>223</v>
      </c>
      <c r="K25" s="20">
        <v>125</v>
      </c>
      <c r="L25" s="20">
        <v>197</v>
      </c>
      <c r="M25" s="20">
        <v>216</v>
      </c>
      <c r="N25" s="20">
        <v>346</v>
      </c>
      <c r="O25" s="20">
        <v>376</v>
      </c>
      <c r="P25" s="1">
        <v>511</v>
      </c>
      <c r="Q25" s="1">
        <v>520</v>
      </c>
      <c r="R25" s="1">
        <v>368</v>
      </c>
      <c r="S25" s="1">
        <v>389</v>
      </c>
      <c r="T25" s="1">
        <v>335.2</v>
      </c>
      <c r="U25" s="1">
        <v>360</v>
      </c>
      <c r="V25" s="1">
        <v>232.4</v>
      </c>
      <c r="W25" s="1">
        <v>194.3</v>
      </c>
      <c r="X25" s="42">
        <v>150.80000000000001</v>
      </c>
      <c r="Y25" s="42">
        <v>96.4</v>
      </c>
      <c r="Z25" s="42">
        <v>61.5</v>
      </c>
      <c r="AA25" s="42">
        <v>47.2</v>
      </c>
      <c r="AB25" s="42">
        <v>85.8</v>
      </c>
      <c r="AC25" s="47">
        <v>89.9</v>
      </c>
      <c r="AD25" s="44">
        <v>56.7</v>
      </c>
      <c r="AE25" s="44">
        <v>68</v>
      </c>
      <c r="AF25" s="44">
        <v>56.7</v>
      </c>
      <c r="AG25" s="1">
        <v>67.900000000000006</v>
      </c>
      <c r="AH25" s="1">
        <v>51.9</v>
      </c>
    </row>
    <row r="26" spans="1:34" ht="12.95" customHeight="1" x14ac:dyDescent="0.2">
      <c r="A26" s="17" t="s">
        <v>17</v>
      </c>
      <c r="B26" s="20"/>
      <c r="C26" s="20"/>
      <c r="D26" s="20"/>
      <c r="E26" s="30">
        <v>228</v>
      </c>
      <c r="F26" s="30">
        <v>125</v>
      </c>
      <c r="G26" s="30">
        <v>316</v>
      </c>
      <c r="H26" s="30">
        <v>361</v>
      </c>
      <c r="I26" s="30">
        <v>377</v>
      </c>
      <c r="J26" s="30">
        <v>319</v>
      </c>
      <c r="K26" s="20">
        <v>420</v>
      </c>
      <c r="L26" s="20">
        <v>350</v>
      </c>
      <c r="M26" s="20">
        <v>341</v>
      </c>
      <c r="N26" s="20">
        <v>635</v>
      </c>
      <c r="O26" s="20">
        <v>652</v>
      </c>
      <c r="P26" s="1">
        <v>794</v>
      </c>
      <c r="Q26" s="9">
        <f>SUM(Q24:Q25)</f>
        <v>775</v>
      </c>
      <c r="R26" s="9">
        <f>R25+R24</f>
        <v>772</v>
      </c>
      <c r="S26" s="9">
        <v>859</v>
      </c>
      <c r="T26" s="1">
        <v>804.8</v>
      </c>
      <c r="U26" s="39">
        <v>1187</v>
      </c>
      <c r="V26" s="1">
        <v>872.6</v>
      </c>
      <c r="W26" s="1">
        <v>774.9</v>
      </c>
      <c r="X26" s="42">
        <v>1009.6</v>
      </c>
      <c r="Y26" s="42">
        <v>1130.5</v>
      </c>
      <c r="Z26" s="42">
        <v>1076</v>
      </c>
      <c r="AA26" s="42">
        <v>1066.0999999999999</v>
      </c>
      <c r="AB26" s="42">
        <v>1176</v>
      </c>
      <c r="AC26" s="47">
        <v>1089.0999999999999</v>
      </c>
      <c r="AD26" s="44">
        <v>1084.8</v>
      </c>
      <c r="AE26" s="44">
        <v>1063.5</v>
      </c>
      <c r="AF26" s="44">
        <v>1080.3</v>
      </c>
      <c r="AG26" s="1">
        <v>1125.7</v>
      </c>
      <c r="AH26" s="1">
        <v>1330.3</v>
      </c>
    </row>
    <row r="27" spans="1:34" ht="12.95" customHeight="1" x14ac:dyDescent="0.2">
      <c r="A27" s="17"/>
      <c r="B27" s="53" t="s">
        <v>24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X27"/>
      <c r="Y27"/>
      <c r="Z27"/>
      <c r="AA27"/>
      <c r="AB27"/>
      <c r="AC27" s="20"/>
      <c r="AD27" s="20"/>
      <c r="AE27" s="20"/>
      <c r="AF27" s="20"/>
    </row>
    <row r="28" spans="1:34" ht="12.95" customHeight="1" x14ac:dyDescent="0.2">
      <c r="A28" s="17" t="s">
        <v>18</v>
      </c>
      <c r="B28" s="12" t="s">
        <v>6</v>
      </c>
      <c r="C28" s="6">
        <f t="shared" ref="C28:D30" si="6">(C21/B21-1)*100</f>
        <v>-26.061417205740213</v>
      </c>
      <c r="D28" s="6">
        <f t="shared" si="6"/>
        <v>-13.917940466613032</v>
      </c>
      <c r="E28" s="3">
        <v>-29.953271028037378</v>
      </c>
      <c r="F28" s="3">
        <v>22.231487658438944</v>
      </c>
      <c r="G28" s="3">
        <v>3.4520398417246634</v>
      </c>
      <c r="H28" s="3">
        <v>-1.1342653653389601</v>
      </c>
      <c r="I28" s="3">
        <v>-2.7614727854855969</v>
      </c>
      <c r="J28" s="3">
        <v>-22</v>
      </c>
      <c r="K28" s="5">
        <v>-14</v>
      </c>
      <c r="L28" s="1">
        <v>9</v>
      </c>
      <c r="M28" s="20">
        <v>17</v>
      </c>
      <c r="N28" s="20">
        <v>1</v>
      </c>
      <c r="O28" s="20">
        <v>2</v>
      </c>
      <c r="P28" s="1">
        <v>1</v>
      </c>
      <c r="Q28" s="6">
        <f t="shared" ref="Q28:R30" si="7">(Q21/P21-1)*100</f>
        <v>-20.710973724884084</v>
      </c>
      <c r="R28" s="6">
        <f t="shared" si="7"/>
        <v>-57.699805068226119</v>
      </c>
      <c r="S28" s="6">
        <v>-20</v>
      </c>
      <c r="T28" s="6">
        <f>(T21/S22-1)*100</f>
        <v>-71.383147853736091</v>
      </c>
      <c r="U28" s="6">
        <v>-26</v>
      </c>
      <c r="V28" s="6">
        <v>-100</v>
      </c>
      <c r="W28" s="1">
        <v>0</v>
      </c>
      <c r="X28" s="42">
        <v>0</v>
      </c>
      <c r="Y28" s="42">
        <v>0</v>
      </c>
      <c r="Z28" s="42">
        <v>0</v>
      </c>
      <c r="AA28" s="42">
        <v>0</v>
      </c>
      <c r="AB28" s="41">
        <v>155.9414990859232</v>
      </c>
      <c r="AC28" s="41">
        <v>60.714285714285722</v>
      </c>
      <c r="AD28" s="41">
        <v>4.9333333333333229</v>
      </c>
      <c r="AE28" s="41">
        <v>-18.043202033036842</v>
      </c>
      <c r="AF28" s="41">
        <f>(AF21/AE22-1)*100</f>
        <v>-71.953553655735618</v>
      </c>
      <c r="AG28" s="50">
        <f t="shared" ref="AG28:AH31" si="8">(AG21/AF21-1)*100</f>
        <v>21.792538671519559</v>
      </c>
      <c r="AH28" s="50">
        <f t="shared" si="8"/>
        <v>-8.9652596189764626</v>
      </c>
    </row>
    <row r="29" spans="1:34" ht="12.95" customHeight="1" x14ac:dyDescent="0.2">
      <c r="A29" s="17" t="s">
        <v>19</v>
      </c>
      <c r="B29" s="12" t="s">
        <v>6</v>
      </c>
      <c r="C29" s="6">
        <f t="shared" si="6"/>
        <v>-38.510948905109487</v>
      </c>
      <c r="D29" s="6">
        <f t="shared" si="6"/>
        <v>-6.4814814814814881</v>
      </c>
      <c r="E29" s="3">
        <v>-21.045950748921037</v>
      </c>
      <c r="F29" s="3">
        <v>0.22508038585209444</v>
      </c>
      <c r="G29" s="3">
        <v>25</v>
      </c>
      <c r="H29" s="3">
        <v>-18</v>
      </c>
      <c r="I29" s="3">
        <v>-32</v>
      </c>
      <c r="J29" s="3">
        <v>36</v>
      </c>
      <c r="K29" s="5">
        <v>-15</v>
      </c>
      <c r="L29" s="1">
        <v>-9</v>
      </c>
      <c r="M29" s="20">
        <v>17</v>
      </c>
      <c r="N29" s="20">
        <v>-14</v>
      </c>
      <c r="O29" s="20">
        <v>23</v>
      </c>
      <c r="P29" s="1">
        <v>37</v>
      </c>
      <c r="Q29" s="6">
        <f t="shared" si="7"/>
        <v>3.8535645472061564</v>
      </c>
      <c r="R29" s="6">
        <f t="shared" si="7"/>
        <v>17.810760667903523</v>
      </c>
      <c r="S29" s="6">
        <v>-1</v>
      </c>
      <c r="T29" s="6">
        <f>(T22/S23-1)*100</f>
        <v>29.793510324483783</v>
      </c>
      <c r="U29" s="6">
        <v>-15</v>
      </c>
      <c r="V29" s="6">
        <v>2</v>
      </c>
      <c r="W29" s="1">
        <v>52</v>
      </c>
      <c r="X29" s="43">
        <v>-40</v>
      </c>
      <c r="Y29" s="43">
        <v>35</v>
      </c>
      <c r="Z29" s="43">
        <v>-8.1936295054484418</v>
      </c>
      <c r="AA29" s="43">
        <v>1.9858479799132596</v>
      </c>
      <c r="AB29" s="43">
        <v>12.824529991047442</v>
      </c>
      <c r="AC29" s="48">
        <v>15.770680420551471</v>
      </c>
      <c r="AD29" s="48">
        <v>6.0315284441398092</v>
      </c>
      <c r="AE29" s="48">
        <v>26.648351648351664</v>
      </c>
      <c r="AF29" s="48">
        <f>AF22/AE23*100-100</f>
        <v>12.755549981186505</v>
      </c>
      <c r="AG29" s="50">
        <f t="shared" si="8"/>
        <v>16.81868743047832</v>
      </c>
      <c r="AH29" s="50">
        <f t="shared" si="8"/>
        <v>15.416111216911045</v>
      </c>
    </row>
    <row r="30" spans="1:34" ht="12.95" customHeight="1" x14ac:dyDescent="0.2">
      <c r="A30" s="17" t="s">
        <v>20</v>
      </c>
      <c r="B30" s="12" t="s">
        <v>6</v>
      </c>
      <c r="C30" s="6">
        <f t="shared" si="6"/>
        <v>-3.1131564699512726</v>
      </c>
      <c r="D30" s="6">
        <f t="shared" si="6"/>
        <v>-5.9513830678960655</v>
      </c>
      <c r="E30" s="3">
        <v>-13.903743315508022</v>
      </c>
      <c r="F30" s="3">
        <v>37.577639751552795</v>
      </c>
      <c r="G30" s="3">
        <v>-9.912214697767741</v>
      </c>
      <c r="H30" s="3">
        <v>1.3697867364552474</v>
      </c>
      <c r="I30" s="3">
        <v>44</v>
      </c>
      <c r="J30" s="3">
        <v>3</v>
      </c>
      <c r="K30" s="5">
        <v>-14</v>
      </c>
      <c r="L30" s="1">
        <v>-1</v>
      </c>
      <c r="M30" s="20">
        <v>4</v>
      </c>
      <c r="N30" s="20">
        <v>-6</v>
      </c>
      <c r="O30" s="20">
        <v>7</v>
      </c>
      <c r="P30" s="1">
        <v>-10</v>
      </c>
      <c r="Q30" s="6">
        <f t="shared" si="7"/>
        <v>21.485897729878477</v>
      </c>
      <c r="R30" s="6">
        <f t="shared" si="7"/>
        <v>-18.761796904492257</v>
      </c>
      <c r="S30" s="6">
        <v>-92</v>
      </c>
      <c r="T30" s="6">
        <f>(T23/S24-1)*100</f>
        <v>-86.170212765957444</v>
      </c>
      <c r="U30" s="6">
        <v>-79</v>
      </c>
      <c r="V30" s="6">
        <v>51</v>
      </c>
      <c r="W30" s="4">
        <v>58</v>
      </c>
      <c r="X30" s="41">
        <v>88.8888888888889</v>
      </c>
      <c r="Y30" s="41">
        <v>-38.791732909379974</v>
      </c>
      <c r="Z30" s="41">
        <v>184.93506493506493</v>
      </c>
      <c r="AA30" s="41">
        <v>410.20966271649957</v>
      </c>
      <c r="AB30" s="41">
        <v>-47.400393067714852</v>
      </c>
      <c r="AC30" s="48">
        <v>28.634510869565247</v>
      </c>
      <c r="AD30" s="48">
        <v>133.24531291259572</v>
      </c>
      <c r="AE30" s="48">
        <v>-9.73621646099852</v>
      </c>
      <c r="AF30" s="48">
        <f>AF23/AE24*100-100</f>
        <v>-5.0728277247614244</v>
      </c>
      <c r="AG30" s="50">
        <f t="shared" si="8"/>
        <v>71.195767195767189</v>
      </c>
      <c r="AH30" s="50">
        <f t="shared" si="8"/>
        <v>67.010755346767212</v>
      </c>
    </row>
    <row r="31" spans="1:34" ht="12.95" customHeight="1" x14ac:dyDescent="0.2">
      <c r="A31" s="19" t="s">
        <v>17</v>
      </c>
      <c r="B31" s="23"/>
      <c r="C31" s="24"/>
      <c r="D31" s="2"/>
      <c r="E31" s="25">
        <v>-49</v>
      </c>
      <c r="F31" s="25">
        <v>-45.175438596491226</v>
      </c>
      <c r="G31" s="25">
        <v>152.80000000000001</v>
      </c>
      <c r="H31" s="25">
        <v>14.240506329113934</v>
      </c>
      <c r="I31" s="25">
        <v>4.4321329639889218</v>
      </c>
      <c r="J31" s="25">
        <v>-15</v>
      </c>
      <c r="K31" s="25">
        <v>32</v>
      </c>
      <c r="L31" s="2">
        <v>-17</v>
      </c>
      <c r="M31" s="2">
        <v>-3</v>
      </c>
      <c r="N31" s="2">
        <v>86</v>
      </c>
      <c r="O31" s="2">
        <v>3</v>
      </c>
      <c r="P31" s="2">
        <v>22</v>
      </c>
      <c r="Q31" s="24">
        <f>(Q24/P24-1)*100</f>
        <v>-9.8939929328621936</v>
      </c>
      <c r="R31" s="24">
        <f>(R26/Q26-1)*100</f>
        <v>-0.3870967741935516</v>
      </c>
      <c r="S31" s="24">
        <v>11</v>
      </c>
      <c r="T31" s="24">
        <v>-6</v>
      </c>
      <c r="U31" s="24">
        <v>76</v>
      </c>
      <c r="V31" s="24">
        <v>-23</v>
      </c>
      <c r="W31" s="2">
        <v>30</v>
      </c>
      <c r="X31" s="46">
        <v>3</v>
      </c>
      <c r="Y31" s="46">
        <v>20</v>
      </c>
      <c r="Z31" s="46">
        <v>-1.8953679528091953</v>
      </c>
      <c r="AA31" s="46">
        <v>0.43371118777722018</v>
      </c>
      <c r="AB31" s="46">
        <v>6.9977426636568936</v>
      </c>
      <c r="AC31" s="45">
        <v>-8.3470922766464781</v>
      </c>
      <c r="AD31" s="45">
        <v>2.8923138510808428</v>
      </c>
      <c r="AE31" s="45">
        <v>-3.1708977725902088</v>
      </c>
      <c r="AF31" s="45">
        <f>AF24/AE25*100-100</f>
        <v>1405.2941176470588</v>
      </c>
      <c r="AG31" s="50">
        <f t="shared" si="8"/>
        <v>3.3411488862836958</v>
      </c>
      <c r="AH31" s="50">
        <f t="shared" si="8"/>
        <v>20.854603894876167</v>
      </c>
    </row>
    <row r="32" spans="1:34" ht="12.95" customHeight="1" x14ac:dyDescent="0.2">
      <c r="A32" s="14"/>
    </row>
    <row r="37" spans="30:30" ht="12.95" customHeight="1" x14ac:dyDescent="0.2">
      <c r="AD37" s="6"/>
    </row>
    <row r="38" spans="30:30" ht="12.95" customHeight="1" x14ac:dyDescent="0.2">
      <c r="AD38" s="6"/>
    </row>
    <row r="39" spans="30:30" ht="12.95" customHeight="1" x14ac:dyDescent="0.2">
      <c r="AD39" s="6"/>
    </row>
    <row r="40" spans="30:30" ht="12.95" customHeight="1" x14ac:dyDescent="0.2">
      <c r="AD40" s="6"/>
    </row>
    <row r="41" spans="30:30" ht="12.95" customHeight="1" x14ac:dyDescent="0.2">
      <c r="AD41" s="6"/>
    </row>
    <row r="42" spans="30:30" ht="12.95" customHeight="1" x14ac:dyDescent="0.2">
      <c r="AD42" s="6"/>
    </row>
    <row r="50" spans="30:30" ht="12.95" customHeight="1" x14ac:dyDescent="0.2">
      <c r="AD50" s="9"/>
    </row>
    <row r="52" spans="30:30" ht="12.95" customHeight="1" x14ac:dyDescent="0.2">
      <c r="AD52" s="6"/>
    </row>
    <row r="53" spans="30:30" ht="12.95" customHeight="1" x14ac:dyDescent="0.2">
      <c r="AD53" s="6"/>
    </row>
    <row r="54" spans="30:30" ht="12.95" customHeight="1" x14ac:dyDescent="0.2">
      <c r="AD54" s="6"/>
    </row>
    <row r="55" spans="30:30" ht="12.95" customHeight="1" x14ac:dyDescent="0.2">
      <c r="AD55" s="24"/>
    </row>
  </sheetData>
  <mergeCells count="4">
    <mergeCell ref="B4:M4"/>
    <mergeCell ref="B12:M12"/>
    <mergeCell ref="B20:M20"/>
    <mergeCell ref="B27:M27"/>
  </mergeCells>
  <phoneticPr fontId="0" type="noConversion"/>
  <pageMargins left="0.65" right="0.26" top="1" bottom="1" header="0.5" footer="0.5"/>
  <pageSetup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2005-02-22T08:55:42Z</cp:lastPrinted>
  <dcterms:created xsi:type="dcterms:W3CDTF">2003-07-04T07:09:12Z</dcterms:created>
  <dcterms:modified xsi:type="dcterms:W3CDTF">2026-09-26T05:56:08Z</dcterms:modified>
</cp:coreProperties>
</file>