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Муқаддима" sheetId="21" r:id="rId1"/>
    <sheet name="Лист0" sheetId="1" r:id="rId2"/>
    <sheet name="Лист1" sheetId="2" r:id="rId3"/>
    <sheet name="Лист2" sheetId="3" r:id="rId4"/>
    <sheet name="Лист3" sheetId="4" r:id="rId5"/>
    <sheet name="Лист4" sheetId="5" r:id="rId6"/>
    <sheet name="Лист5" sheetId="6" r:id="rId7"/>
    <sheet name="Лист6" sheetId="7" r:id="rId8"/>
    <sheet name="Лист7" sheetId="8" r:id="rId9"/>
    <sheet name="Лист8" sheetId="9" r:id="rId10"/>
    <sheet name="Лист9" sheetId="10" r:id="rId11"/>
    <sheet name="Лист10" sheetId="11" r:id="rId12"/>
    <sheet name="Лист11" sheetId="12" r:id="rId13"/>
    <sheet name="Лист12" sheetId="13" r:id="rId14"/>
    <sheet name="Лист13" sheetId="14" r:id="rId15"/>
    <sheet name="Лист14" sheetId="15" r:id="rId16"/>
    <sheet name="Лист15" sheetId="16" r:id="rId17"/>
    <sheet name="Лист16" sheetId="17" r:id="rId18"/>
    <sheet name="Лист17" sheetId="18" r:id="rId19"/>
    <sheet name="Лист18" sheetId="19" r:id="rId20"/>
    <sheet name="Лист19" sheetId="20" r:id="rId21"/>
  </sheets>
  <calcPr calcId="152511"/>
</workbook>
</file>

<file path=xl/calcChain.xml><?xml version="1.0" encoding="utf-8"?>
<calcChain xmlns="http://schemas.openxmlformats.org/spreadsheetml/2006/main">
  <c r="A21" i="21" l="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F13" i="8" l="1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4" i="8"/>
  <c r="D4" i="8"/>
</calcChain>
</file>

<file path=xl/sharedStrings.xml><?xml version="1.0" encoding="utf-8"?>
<sst xmlns="http://schemas.openxmlformats.org/spreadsheetml/2006/main" count="741" uniqueCount="202">
  <si>
    <t xml:space="preserve">Нишондиҳандаҳои қувваҳои корӣ ва истифода нашуда </t>
  </si>
  <si>
    <t>Шумора, нафар</t>
  </si>
  <si>
    <t>Мужчины</t>
  </si>
  <si>
    <t>Женщины</t>
  </si>
  <si>
    <t>Қобили меҳнат  (15+75 сола)</t>
  </si>
  <si>
    <t>• Қувваҳои корӣ (LF)</t>
  </si>
  <si>
    <t>- Машғулин (E)</t>
  </si>
  <si>
    <t>- Шуғли нопурраи  ба давомнокии вақти корӣ алоқаманд  (TRU)</t>
  </si>
  <si>
    <t>- Бекорон (U)</t>
  </si>
  <si>
    <t>• Шахсоне, ки ба ҳайати қувваҳои корӣ дохил нашуданд (NLF)</t>
  </si>
  <si>
    <t>- Қувваҳои кори эҳтимолӣ (PLF)</t>
  </si>
  <si>
    <t>Ҳиссаи нишондиҳандаҳо (%)</t>
  </si>
  <si>
    <t>Сатҳи иштироки аҳолии қобили меҳнат дар қувваҳои корӣ (LFPR)</t>
  </si>
  <si>
    <t>Сатҳи шуғлнокӣ нисбат ба аҳолии қобили меҳнат  (Emp-Pop)</t>
  </si>
  <si>
    <t>LU1 = Сатҳи бекорӣ</t>
  </si>
  <si>
    <t>LU2 = Нишондиҳандаи якҷояи шуғли нопурраи ба давомнокии вақт алоқаманд ва бекорӣ (U + TRU)</t>
  </si>
  <si>
    <t>LU3 =Нишондиҳандаи якҷояи бекорӣ ва қувваҳои кории  эҳтимолӣ  (U + PLF)</t>
  </si>
  <si>
    <t>LU4 =Нишондиҳандаи якҷояи истифода набурдани қувваҳои корӣ  (U + TRU + PLF)</t>
  </si>
  <si>
    <t xml:space="preserve"> Ҷадвали ҷамъбастии нишондиҳандаҳои қувваҳои корӣ ва қувваҳои кори истифоданашуда, ТҚК-2025</t>
  </si>
  <si>
    <t xml:space="preserve">Нишондиҳандаи қувваҳои корӣ ва истифоданашуда </t>
  </si>
  <si>
    <t>Ҳамагӣ</t>
  </si>
  <si>
    <t>ВМКБ</t>
  </si>
  <si>
    <t>Вилояти Суғд</t>
  </si>
  <si>
    <t>Вилояти Хатлон</t>
  </si>
  <si>
    <t>Ш.Душанбе</t>
  </si>
  <si>
    <t>НТҶ</t>
  </si>
  <si>
    <t>Аҳолии қобили меҳнат  (15-75 сола)</t>
  </si>
  <si>
    <t>- Шуғли нопурра вобаста аз давомнокии вақти корӣ  (TRU)</t>
  </si>
  <si>
    <t>• Шахсони ба ҳайати қувваҳои корӣ дохил нашуда  (NLF)</t>
  </si>
  <si>
    <t>- Қувваҳои кории  эҳтимолӣ (PLF)</t>
  </si>
  <si>
    <t>Сатҳи иштироки аҳолии қобили меҳнат дар қувваҳои корӣ  (LFPR)</t>
  </si>
  <si>
    <t>Сатҳи шуғлнокии аҳолӣ нисбат ба аҳолии қобили меҳнат  (Emp-Pop)</t>
  </si>
  <si>
    <t>LU2 = Нишондиҳандаи омехтаи сатҳи шуғли нопурра вобаста ба давомнокии вақти корӣ ва бекорӣ (U + TRU)</t>
  </si>
  <si>
    <t>LU3 = Нишондиҳандаи омехтаи сатҳи бекорӣ ва қувваҳои кори эҳтимолӣ  (U + PLF)</t>
  </si>
  <si>
    <t>LU4 =Нишондиҳандаи якҷоякардашудаи қувваҳои кории истифоданашуда (U + TRU + PLF)</t>
  </si>
  <si>
    <t xml:space="preserve"> Нишондиҳандаи қувваҳои корӣ ва истифоданашуда дар тақсимоти минтақаҳо, ТҚК - 2025</t>
  </si>
  <si>
    <t>Аҳолии қобили меҳнат (15-75 сола)</t>
  </si>
  <si>
    <t xml:space="preserve">• Қувваҳои корӣ </t>
  </si>
  <si>
    <t xml:space="preserve">   - Машғулин</t>
  </si>
  <si>
    <t xml:space="preserve">   - Бекорон</t>
  </si>
  <si>
    <t>•Шахсоне, ки ба ҳайати қувваҳои корӣ дохил нашудаанд</t>
  </si>
  <si>
    <t xml:space="preserve">Сатҳи иштироки аҳолии синни қобили меҳнат дар қувваҳои корӣ (бо %) </t>
  </si>
  <si>
    <t>Сатҳи бекорӣ (бо %)</t>
  </si>
  <si>
    <t>Шаҳр</t>
  </si>
  <si>
    <t>Деҳот</t>
  </si>
  <si>
    <t>Тағйирёбии нишондиҳандаҳои асосии қувваҳои корӣ дар, ТҚК-2004, ТҚК-2009, ТҚК-2016 ва ТҚК-2025</t>
  </si>
  <si>
    <t>Аҳолии машғул</t>
  </si>
  <si>
    <t>Тақсимот (%)</t>
  </si>
  <si>
    <t>• Шаҳрӣ</t>
  </si>
  <si>
    <t>• Деҳот</t>
  </si>
  <si>
    <t>Ҷинс</t>
  </si>
  <si>
    <t>100.0</t>
  </si>
  <si>
    <t>• Мардҳо</t>
  </si>
  <si>
    <t>• Занҳо</t>
  </si>
  <si>
    <t>Аз рӯи синну сол</t>
  </si>
  <si>
    <t>• 15 – 19 сола</t>
  </si>
  <si>
    <t>• 20 - 24 сола</t>
  </si>
  <si>
    <t>• 25 -29 сола</t>
  </si>
  <si>
    <t>• 30 -75 сола</t>
  </si>
  <si>
    <t>Сатҳи таҳсилоти гирифташуда</t>
  </si>
  <si>
    <t>Олӣ</t>
  </si>
  <si>
    <t>Олии нопурра</t>
  </si>
  <si>
    <t>-</t>
  </si>
  <si>
    <t>Миёнаи касбӣ</t>
  </si>
  <si>
    <t>Ибтидоии касбӣ</t>
  </si>
  <si>
    <t>Миёнаи (пурра) умумӣ</t>
  </si>
  <si>
    <t>Умумии асосӣ</t>
  </si>
  <si>
    <t>Ибтидоӣ</t>
  </si>
  <si>
    <t>Ибтидоии умумӣ надорад</t>
  </si>
  <si>
    <t>Таҳсилоти баъдидонишгоҳӣ (аспирантура, ординатура, ассистент)</t>
  </si>
  <si>
    <t>Нишондиҳандаҳои асосии шуғли аҳолӣ дар ТҚК-2004, ТҚК-2009, ТҚК-2016 ва ТҚК-2025</t>
  </si>
  <si>
    <t>Аҳолии бекор</t>
  </si>
  <si>
    <t>Тақсимот бо (%)</t>
  </si>
  <si>
    <t>• Шаҳр</t>
  </si>
  <si>
    <t>• Деҳа</t>
  </si>
  <si>
    <t>Аз рӯи ҷинс</t>
  </si>
  <si>
    <t>• Мардон</t>
  </si>
  <si>
    <t>• Занон</t>
  </si>
  <si>
    <t>Аз рӯи гурӯҳҳои синну соли</t>
  </si>
  <si>
    <t>15 - 19</t>
  </si>
  <si>
    <t>20-24</t>
  </si>
  <si>
    <t>25-29</t>
  </si>
  <si>
    <t>30 -75 сола</t>
  </si>
  <si>
    <t>Миёнаи асосӣ</t>
  </si>
  <si>
    <t>Ибтидоии умумӣ</t>
  </si>
  <si>
    <t>Ибтидоии умумӣ надоранд</t>
  </si>
  <si>
    <t>Баъди таҳсилоти олӣ (аспирантура, ординатура, ассистент)</t>
  </si>
  <si>
    <t>Нишондиҳандаҳои асосии демографии аҳолии бекор дар ТҚК-2004, ТҚК-2009, ТҚК-2016 ва ТҚК-2025</t>
  </si>
  <si>
    <t>А Кишоварзӣ, ҷангалпарварӣ ва моҳипарварӣ</t>
  </si>
  <si>
    <t>B Саноати истихроҷи маъданҳои куҳӣ ва коркарди конҳо</t>
  </si>
  <si>
    <t>C Саноати коркард</t>
  </si>
  <si>
    <t>D Таъминоти нерӯи барқ, газ, буғ ва ҳавои кондитсионер</t>
  </si>
  <si>
    <t>E Таъминоти об; низоми қубурҳо, партофтани партовҳо ва андешидани чораҳо нисбат ба барқарор намудани муҳити зист</t>
  </si>
  <si>
    <t>…</t>
  </si>
  <si>
    <t>F Сохтмон</t>
  </si>
  <si>
    <t>G Савдои яклухт ва чакана, таъмири автомобил ва мотосиклҳо</t>
  </si>
  <si>
    <t>H Нақлиёт ва хоҷагии анбор</t>
  </si>
  <si>
    <t>I Меҳмонхона ва тарабхона</t>
  </si>
  <si>
    <t>J  Иттиллот ва алоқа</t>
  </si>
  <si>
    <t>K Фаъолияти молиявӣ ва суғурта</t>
  </si>
  <si>
    <t>L Амалиётҳо бо амволи ғайриманқул</t>
  </si>
  <si>
    <t>M Фаъолияти касбӣ, илмӣ ва техникӣ</t>
  </si>
  <si>
    <t>N Фаъолият дар самти хизматрасониҳои маъмурӣ ва ёрирасон</t>
  </si>
  <si>
    <t>O Идораи давлатӣ ва муҳофиза; суғуртаи иҷтимоии ҳатмӣ</t>
  </si>
  <si>
    <t>P Маориф</t>
  </si>
  <si>
    <t>Q Фаъолият дар соҳаи тандурустӣ ва хизматрасониҳои иҷтимоӣ</t>
  </si>
  <si>
    <t>R  Фарҳанг, санъат, соҳаи  вақтхушӣ ва истироҳат</t>
  </si>
  <si>
    <t>S Дигар намудҳои фаъолият дар соҳаи хизматрасонӣ</t>
  </si>
  <si>
    <t>T Фаъолияти хоҷагии хонавода ба сифати корфармо;  фаъолияти назоратнашавандаи хонаводаҳо оид ба истеҳсоли мол ва хизматрасонӣ барои истеъмолоти шахсӣ</t>
  </si>
  <si>
    <t xml:space="preserve">U Фаъолияти ташкилотҳо ва идораҳои хориҷӣ </t>
  </si>
  <si>
    <t>Тақсимоти машғулин аз рӯи намудҳои фаъолияти иқтисодӣ дар ТҚК-2009,  ТҚК-2016 ва ТҚК-2025</t>
  </si>
  <si>
    <t>Ҳамагӣ машғулин дар бахшҳои ғайрикишоварзӣ</t>
  </si>
  <si>
    <t>Бахши расмӣ</t>
  </si>
  <si>
    <t>Машғулин дар бахши ғайрирасмӣ</t>
  </si>
  <si>
    <t>Шуғли расмӣ</t>
  </si>
  <si>
    <t>Шуғли ғайрирасмӣ</t>
  </si>
  <si>
    <t>нафар</t>
  </si>
  <si>
    <t>Деҳа</t>
  </si>
  <si>
    <t>Мардҳо</t>
  </si>
  <si>
    <t>Занҳо</t>
  </si>
  <si>
    <t>Душанбе</t>
  </si>
  <si>
    <t>Суғд</t>
  </si>
  <si>
    <t>Хатлон</t>
  </si>
  <si>
    <t>Бо фоиз</t>
  </si>
  <si>
    <t>Ҳиссаи занон бо фоиз</t>
  </si>
  <si>
    <t xml:space="preserve"> Шуғли ғайрирасмӣ дар кори асосӣ, ТҚК-2025</t>
  </si>
  <si>
    <t>Категория</t>
  </si>
  <si>
    <t>Мардон</t>
  </si>
  <si>
    <t>Занон</t>
  </si>
  <si>
    <t>Нафар</t>
  </si>
  <si>
    <t>фоиз</t>
  </si>
  <si>
    <t>15-19</t>
  </si>
  <si>
    <t>шаҳр</t>
  </si>
  <si>
    <t>деҳот</t>
  </si>
  <si>
    <t>% neet</t>
  </si>
  <si>
    <t>х</t>
  </si>
  <si>
    <t>Ҷавонони синни 15-24 сола: NEET аз рӯи ҷинс, синну сол ва тақсимоти ҳудудию маъмурӣ, ТҚК-2025</t>
  </si>
  <si>
    <t xml:space="preserve"> Ҷавонони синни 15-29 сола: NEET аз рӯи ҷинс, синну сол ва тақсимоти ҳудудию маъмурӣ, ТҚК-2025</t>
  </si>
  <si>
    <t>Шумораи аҳолии синни 15-75 сола аз рӯи нишондиҳандаҳои асосӣ аз рӯи маълумотҳои ТҚК-2025 (нафар)</t>
  </si>
  <si>
    <t>Минтақа</t>
  </si>
  <si>
    <t>Намуди маҳал</t>
  </si>
  <si>
    <t>Синну сол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</si>
  <si>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</si>
  <si>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</si>
  <si>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</si>
  <si>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</si>
  <si>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</si>
  <si>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</si>
  <si>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</si>
  <si>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</si>
  <si>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</si>
  <si>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Вазъи оилавӣ</t>
  </si>
  <si>
    <t>Ҳеҷ гоҳ дар қайди никоҳ набуданд</t>
  </si>
  <si>
    <t>Дар никоҳи расмӣ қарор доранд</t>
  </si>
  <si>
    <t>Дар никоҳи ғайрирасмӣ қарор доранд</t>
  </si>
  <si>
    <t>Ҷудошуда ғайрирасмӣ</t>
  </si>
  <si>
    <t>Ҷудошуда расман</t>
  </si>
  <si>
    <t>Бева (мард/зан)</t>
  </si>
  <si>
    <t>Сатҳи таҳсилот</t>
  </si>
  <si>
    <t>Баъди таҳсилоти олии касбӣ</t>
  </si>
  <si>
    <t>Олии касбӣ</t>
  </si>
  <si>
    <t>Ибтидои касбӣ</t>
  </si>
  <si>
    <t>Миёнаи умумӣ  (пурра)</t>
  </si>
  <si>
    <t>Миёнаи асосӣ надорад</t>
  </si>
  <si>
    <t>Фоизи қувваҳои корӣ нисбат ба аҳолии синни 15-75 сола аз рӯи нишондиҳандаҳои асосии ТҚК-2025  (бо %)</t>
  </si>
  <si>
    <t>Фоизи аҳолии машғул нисбат ба аҳолии синни 15-75 сола аз рӯи нишондиҳандаҳои асосии маълумотҳои ТҚК-2025 (%)</t>
  </si>
  <si>
    <t>Фоизи аҳолии машғул нисбат ба қувваҳои кории синни 15-75 сола аз рӯи нишондиҳандаҳои асосии маълумотҳои ТҚК-2025 (%)</t>
  </si>
  <si>
    <t>Шумораи аҳолии машғул аз рӯи намудҳои фаъолияти иқтисодӣ аз рӯи маълумотҳои ТҚК-2025 (нафар)</t>
  </si>
  <si>
    <t>% нисбат ба шумораи умумии машғулин</t>
  </si>
  <si>
    <t>ҲАМАГӢ</t>
  </si>
  <si>
    <t>A – КИШОВАРЗӢ, ХОҶАГИИ ҶАНГАЛ ВА МОҲИПАРВАРӢ</t>
  </si>
  <si>
    <t>B – ИСТИХРОҶИ КАНДАНИҲОИ ФОИДАНОК</t>
  </si>
  <si>
    <t>C  - САНОАТИ КОРКАРД</t>
  </si>
  <si>
    <t>D – ТАЪМИНОТИ  ЭЛЕКТРОЭНЕРГИЯ, ГАЗ,БУҒ ВА ҲАВОИ КОНДИТСИОНӢ</t>
  </si>
  <si>
    <t>E – ОБТАЪМИНКУНӢ, ТОЗАКУНӢ ВА КОРКАРДИ ПАРТОВҲО ВА ГИРИФТАНИ АШЁИ ДУЮМДАРАҶА</t>
  </si>
  <si>
    <t>F - СОХТМОН</t>
  </si>
  <si>
    <t>G – САВДОИ ЯКЛУХТ ВА ЧАКАНА; ТАЪМИРИ АВТОМОБИЛҲО ВА МОТОТСИКЛҲО</t>
  </si>
  <si>
    <t>H – ФАЪОЛИЯТИ НАҚЛИЁТҲО ВА НИГОҲДОРИИ БОРҲО</t>
  </si>
  <si>
    <t>I -  МЕҲМОНХОНАҲО ВА ТАРАБХОНАҲО</t>
  </si>
  <si>
    <t>J – ИТТИЛООТ ВА АЛОҚА</t>
  </si>
  <si>
    <t>K – МИЁНАРАВИҲОИ МОЛИЯВӢ ВА СУҒУРТА</t>
  </si>
  <si>
    <t>L – АМАЛИЁТҲО БО АМВОЛИ ҒАЙРИМАНҚУЛ</t>
  </si>
  <si>
    <t>M – ФАЪОЛИЯТҲОИ КАСБӢ, ИЛМӢ ВА ТЕХНИКӢ</t>
  </si>
  <si>
    <t>N – ФАЪОЛИЯТҲОИ МАЪМУРӢ ВА ЁРИДИҲАНДА</t>
  </si>
  <si>
    <t>O – ИДОРАИ ДАВЛАТӢ ВА МУДОФИА;ТАЪМИНОТИ  СУҒУРТАИ ҲАТМИИ ИҶТИМОӢЬ</t>
  </si>
  <si>
    <t>P - МАОРИФ</t>
  </si>
  <si>
    <t>Q – ТАНДУРУСТӢ ВА ХИЗМАТРАСОНИИ ИҶТИМОИИ АҲОЛӢ</t>
  </si>
  <si>
    <t>R – САНЪАТ, ВАҚТХУШГУЗАРОНӢ ВА ИСТИРОҲАТ</t>
  </si>
  <si>
    <t>S – ДИГАР ФАЪОЛИЯТҲОИ ХИЗМАТРАСОНӢ</t>
  </si>
  <si>
    <t>T – ФАЪОЛИЯТИ ХОНАВОДАҲОИ ШАХСӢ БО КОРМАНДОНИ КИРОЯ;  ИСТЕҲСОЛИ МОЛҲО ВА ХИЗМАТРАСОНИҲОИ ГУНОГУН  БАРОИ ИСТЕЪМОЛОТИ ШАХСӢ</t>
  </si>
  <si>
    <t xml:space="preserve">U – ФАЪОЛИЯТИ ТАШКИЛОТҲОИ ХОРИҶӢ ДАР ҲУДУДИ КИШВАР </t>
  </si>
  <si>
    <t>ҶИНС</t>
  </si>
  <si>
    <t>B – КОРКАРДИ КАНДАНИҲОИ ФОИДАНОК</t>
  </si>
  <si>
    <t xml:space="preserve">Нишондиҳандаи қувваҳои корӣ </t>
  </si>
  <si>
    <t>Намудҳои фаъолияти иқтисодӣ</t>
  </si>
  <si>
    <t>Нишондиҳандаҳои аҳолии синни 15 -75 сола аз рӯи нишондиҳандаҳои асосии 
ТҚК-2025 (бо %)</t>
  </si>
  <si>
    <t>Шумораи қувваҳои корӣ дар синни 15-75 сола аз рӯи маълумотҳои ТҚК-2025 (нафар)</t>
  </si>
  <si>
    <t>Шумораи аҳолии машғул дар синни 15-75 сола аз рӯи нишондиҳандаҳои асосии маълумотҳои ТҚК-2025  (нафар)</t>
  </si>
  <si>
    <t>Шумораи бекорони синни 15-75 сола аз рӯи нишондиҳандаҳои асосии маълумотҳои 
ТҚК-2025 (нафар)</t>
  </si>
  <si>
    <t>Сатҳи бекорӣ нисбат ба қувваҳои корӣ аз рӯи нишондиҳандаҳои асосии маълумотҳои ТҚК-2025 (%)</t>
  </si>
  <si>
    <t>Тақсимоти аҳолии машғул аз рӯи намудҳои фаъолияти иқтисодӣ аз рӯи маълумотҳои ТҚК-2025 (бо %)</t>
  </si>
  <si>
    <t>НИШОНДИҲАНДАҲОИ АСОСИИ ТАҲҚИҚОТИ ҚУВВАИ КОРӢ ДАР ҶУМҲУРИИ ТОҶИКИСТОН ДАР СОЛИ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</si>
</sst>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  <numFmt numFmtId="166" formatCode="_-* #,##0.0\ _₽_-;\-* #,##0.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Unicode MS"/>
      <family val="2"/>
      <charset val="204"/>
    </font>
    <font>
      <b/>
      <sz val="9"/>
      <color rgb="FF000000"/>
      <name val="Arial Unicode MS"/>
      <family val="2"/>
      <charset val="204"/>
    </font>
    <font>
      <sz val="9"/>
      <color rgb="FF000000"/>
      <name val="Arial Unicode MS"/>
      <family val="2"/>
      <charset val="204"/>
    </font>
    <font>
      <sz val="9"/>
      <color rgb="FF000000"/>
      <name val="Calibri"/>
      <family val="2"/>
      <charset val="204"/>
    </font>
    <font>
      <sz val="9"/>
      <color rgb="FFBFBFBF"/>
      <name val="Arial Unicode MS"/>
      <family val="2"/>
      <charset val="204"/>
    </font>
    <font>
      <b/>
      <sz val="12"/>
      <color rgb="FF000000"/>
      <name val="Arial Unicode MS"/>
      <family val="2"/>
      <charset val="204"/>
    </font>
    <font>
      <sz val="12"/>
      <color rgb="FF000000"/>
      <name val="Arial Unicode MS"/>
      <family val="2"/>
      <charset val="204"/>
    </font>
    <font>
      <b/>
      <sz val="10"/>
      <color rgb="FF000000"/>
      <name val="Arial Unicode MS"/>
      <family val="2"/>
      <charset val="204"/>
    </font>
    <font>
      <sz val="10"/>
      <color rgb="FF000000"/>
      <name val="Arial Unicode MS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Unicode MS"/>
      <family val="2"/>
      <charset val="204"/>
    </font>
    <font>
      <b/>
      <sz val="10"/>
      <color theme="1"/>
      <name val="Arial Unicode MS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17" fillId="0" borderId="1" xfId="1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166" fontId="17" fillId="0" borderId="1" xfId="1" applyNumberFormat="1" applyFont="1" applyBorder="1" applyAlignment="1">
      <alignment horizontal="right" vertical="center" wrapText="1"/>
    </xf>
    <xf numFmtId="166" fontId="16" fillId="0" borderId="1" xfId="1" applyNumberFormat="1" applyFont="1" applyBorder="1" applyAlignment="1">
      <alignment horizontal="right" vertical="center" wrapText="1"/>
    </xf>
    <xf numFmtId="164" fontId="18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166" fontId="16" fillId="0" borderId="1" xfId="1" applyNumberFormat="1" applyFont="1" applyBorder="1" applyAlignment="1">
      <alignment vertical="center" wrapText="1"/>
    </xf>
    <xf numFmtId="166" fontId="15" fillId="0" borderId="1" xfId="1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Protection="1">
      <protection hidden="1"/>
    </xf>
    <xf numFmtId="0" fontId="22" fillId="0" borderId="0" xfId="2" applyFont="1" applyProtection="1">
      <protection hidden="1"/>
    </xf>
    <xf numFmtId="0" fontId="23" fillId="5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zoomScale="85" zoomScaleNormal="85" workbookViewId="0"/>
  </sheetViews>
  <sheetFormatPr defaultRowHeight="15" x14ac:dyDescent="0.25"/>
  <cols>
    <col min="1" max="1" width="157" customWidth="1"/>
    <col min="7" max="7" width="30.42578125" customWidth="1"/>
    <col min="9" max="9" width="29" customWidth="1"/>
    <col min="13" max="13" width="86.28515625" customWidth="1"/>
  </cols>
  <sheetData>
    <row r="1" spans="1:1" ht="40.5" customHeight="1" x14ac:dyDescent="0.25">
      <c r="A1" s="66" t="s">
        <v>201</v>
      </c>
    </row>
    <row r="2" spans="1:1" ht="18" x14ac:dyDescent="0.25">
      <c r="A2" s="65" t="str">
        <f>HYPERLINK("#'Лист0'!A1","Ҷадвали ҷамъбастии нишондиҳандаҳои қувваҳои корӣ ва қувваҳои кори истифоданашуда, ТҚК-2025")</f>
        <v>Ҷадвали ҷамъбастии нишондиҳандаҳои қувваҳои корӣ ва қувваҳои кори истифоданашуда, ТҚК-2025</v>
      </c>
    </row>
    <row r="3" spans="1:1" ht="18" x14ac:dyDescent="0.25">
      <c r="A3" s="65" t="str">
        <f>HYPERLINK("#'Лист1'!A1","Нишондиҳандаи қувваҳои корӣ ва истифоданашуда дар тақсимоти минтақаҳо, ТҚК - 2025")</f>
        <v>Нишондиҳандаи қувваҳои корӣ ва истифоданашуда дар тақсимоти минтақаҳо, ТҚК - 2025</v>
      </c>
    </row>
    <row r="4" spans="1:1" ht="18" x14ac:dyDescent="0.25">
      <c r="A4" s="65" t="str">
        <f>HYPERLINK("#'Лист2'!A1","Тағйирёбии нишондиҳандаҳои асосии қувваҳои корӣ дар, ТҚК-2004, ТҚК-2009, ТҚК-2016 ва ТҚК-2025")</f>
        <v>Тағйирёбии нишондиҳандаҳои асосии қувваҳои корӣ дар, ТҚК-2004, ТҚК-2009, ТҚК-2016 ва ТҚК-2025</v>
      </c>
    </row>
    <row r="5" spans="1:1" ht="18" x14ac:dyDescent="0.25">
      <c r="A5" s="65" t="str">
        <f>HYPERLINK("#'Лист3'!A1","Нишондиҳандаҳои асосии шуғли аҳолӣ дар ТҚК-2004, ТҚК-2009, ТҚК-2016 ва ТҚК-2025")</f>
        <v>Нишондиҳандаҳои асосии шуғли аҳолӣ дар ТҚК-2004, ТҚК-2009, ТҚК-2016 ва ТҚК-2025</v>
      </c>
    </row>
    <row r="6" spans="1:1" ht="18" x14ac:dyDescent="0.25">
      <c r="A6" s="65" t="str">
        <f>HYPERLINK("#'Лист4'!A1","Нишондиҳандаҳои асосии демографии аҳолии бекор дар ТҚК-2004, ТҚК-2009, ТҚК-2016 ва ТҚК-2025")</f>
        <v>Нишондиҳандаҳои асосии демографии аҳолии бекор дар ТҚК-2004, ТҚК-2009, ТҚК-2016 ва ТҚК-2025</v>
      </c>
    </row>
    <row r="7" spans="1:1" ht="18" x14ac:dyDescent="0.25">
      <c r="A7" s="65" t="str">
        <f>HYPERLINK("#'Лист5'!A1","Тақсимоти машғулин аз рӯи намудҳои фаъолияти иқтисодӣ дар ТҚК-2009,  ТҚК-2016 ва ТҚК-2025")</f>
        <v>Тақсимоти машғулин аз рӯи намудҳои фаъолияти иқтисодӣ дар ТҚК-2009,  ТҚК-2016 ва ТҚК-2025</v>
      </c>
    </row>
    <row r="8" spans="1:1" ht="18" x14ac:dyDescent="0.25">
      <c r="A8" s="65" t="str">
        <f>HYPERLINK("#'Лист6'!A1"," Шуғли ғайрирасмӣ дар кори асосӣ, ТҚК-2025")</f>
        <v xml:space="preserve"> Шуғли ғайрирасмӣ дар кори асосӣ, ТҚК-2025</v>
      </c>
    </row>
    <row r="9" spans="1:1" ht="18" x14ac:dyDescent="0.25">
      <c r="A9" s="65" t="str">
        <f>HYPERLINK("#'Лист7'!A1","Ҷавонони синни 15-24 сола: NEET аз рӯи ҷинс, синну сол ва тақсимоти ҳудудию маъмурӣ, ТҚК-2025")</f>
        <v>Ҷавонони синни 15-24 сола: NEET аз рӯи ҷинс, синну сол ва тақсимоти ҳудудию маъмурӣ, ТҚК-2025</v>
      </c>
    </row>
    <row r="10" spans="1:1" ht="18" x14ac:dyDescent="0.25">
      <c r="A10" s="65" t="str">
        <f>HYPERLINK("#'Лист8'!A1","Ҷавонони синни 15-29 сола: NEET аз рӯи ҷинс, синну сол ва тақсимоти ҳудудию маъмурӣ, ТҚК-2025")</f>
        <v>Ҷавонони синни 15-29 сола: NEET аз рӯи ҷинс, синну сол ва тақсимоти ҳудудию маъмурӣ, ТҚК-2025</v>
      </c>
    </row>
    <row r="11" spans="1:1" ht="18" x14ac:dyDescent="0.25">
      <c r="A11" s="65" t="str">
        <f>HYPERLINK("#'Лист9'!A1","Шумораи аҳолии синни 15-75 сола аз рӯи нишондиҳандаҳои асосӣ аз рӯи маълумотҳои ТҚК-2025 (нафар)")</f>
        <v>Шумораи аҳолии синни 15-75 сола аз рӯи нишондиҳандаҳои асосӣ аз рӯи маълумотҳои ТҚК-2025 (нафар)</v>
      </c>
    </row>
    <row r="12" spans="1:1" ht="18" x14ac:dyDescent="0.25">
      <c r="A12" s="65" t="str">
        <f>HYPERLINK("#'Лист10'!A1","Шумораи аҳолии синни 15-75 сола аз рӯи нишондиҳандаҳои асосии ТҚК-2025 (бо %)")</f>
        <v>Шумораи аҳолии синни 15-75 сола аз рӯи нишондиҳандаҳои асосии ТҚК-2025 (бо %)</v>
      </c>
    </row>
    <row r="13" spans="1:1" ht="18" x14ac:dyDescent="0.25">
      <c r="A13" s="65" t="str">
        <f>HYPERLINK("#'Лист11'!A1","Шумораи қувваҳои кори дар синни 15-75 сола аз рӯи маълумотҳои ТҚК-2025 (нафар)")</f>
        <v>Шумораи қувваҳои кори дар синни 15-75 сола аз рӯи маълумотҳои ТҚК-2025 (нафар)</v>
      </c>
    </row>
    <row r="14" spans="1:1" ht="18" x14ac:dyDescent="0.25">
      <c r="A14" s="65" t="str">
        <f>HYPERLINK("#'Лист12'!A1","Фоизи қувваҳои корӣ нисбат ба аҳолии синни 15-75 сола аз рӯи нишондиҳандаҳои асосии ТҚК-2025  (бо %)")</f>
        <v>Фоизи қувваҳои корӣ нисбат ба аҳолии синни 15-75 сола аз рӯи нишондиҳандаҳои асосии ТҚК-2025  (бо %)</v>
      </c>
    </row>
    <row r="15" spans="1:1" ht="18" x14ac:dyDescent="0.25">
      <c r="A15" s="65" t="str">
        <f>HYPERLINK("#'Лист13'!A1","Шумораи аҳолии машғул дар синни 15-75 сола аз рӯи нишондиҳандаҳои асосӣ аз рӯи маълумотҳои ТҚК-2025  (нафар)")</f>
        <v>Шумораи аҳолии машғул дар синни 15-75 сола аз рӯи нишондиҳандаҳои асосӣ аз рӯи маълумотҳои ТҚК-2025  (нафар)</v>
      </c>
    </row>
    <row r="16" spans="1:1" ht="18" x14ac:dyDescent="0.25">
      <c r="A16" s="65" t="str">
        <f>HYPERLINK("#'Лист14'!A1","Фоизи аҳолии машғул нисбат ба аҳолии синни 15-75 сола аз рӯи нишондиҳандаҳои асосии маълумотҳои ТҚК-2025 (%)")</f>
        <v>Фоизи аҳолии машғул нисбат ба аҳолии синни 15-75 сола аз рӯи нишондиҳандаҳои асосии маълумотҳои ТҚК-2025 (%)</v>
      </c>
    </row>
    <row r="17" spans="1:1" ht="18" x14ac:dyDescent="0.25">
      <c r="A17" s="65" t="str">
        <f>HYPERLINK("#'Лист15'!A1","Фоизи аҳолии машғул нисбат ба қувваҳои кории синни 15-75 сола аз рӯи нишондиҳандаҳои асосии маълумотҳои ТҚК-2025 (%)")</f>
        <v>Фоизи аҳолии машғул нисбат ба қувваҳои кории синни 15-75 сола аз рӯи нишондиҳандаҳои асосии маълумотҳои ТҚК-2025 (%)</v>
      </c>
    </row>
    <row r="18" spans="1:1" ht="18" x14ac:dyDescent="0.25">
      <c r="A18" s="65" t="str">
        <f>HYPERLINK("#'Лист16'!A1","Шумораи бекорони синни 15-75 сола аз рӯи нишондиҳандаҳои асосии ТҚК-2025 (нафар)")</f>
        <v>Шумораи бекорони синни 15-75 сола аз рӯи нишондиҳандаҳои асосии ТҚК-2025 (нафар)</v>
      </c>
    </row>
    <row r="19" spans="1:1" ht="18" x14ac:dyDescent="0.25">
      <c r="A19" s="65" t="str">
        <f>HYPERLINK("#'Лист17'!A1","Сатҳи бекорӣ нисбат ба қувваҳои корӣ аз рӯи нишондиҳандаҳои асосии ТҚК-2025 (%)")</f>
        <v>Сатҳи бекорӣ нисбат ба қувваҳои корӣ аз рӯи нишондиҳандаҳои асосии ТҚК-2025 (%)</v>
      </c>
    </row>
    <row r="20" spans="1:1" ht="18" x14ac:dyDescent="0.25">
      <c r="A20" s="65" t="str">
        <f>HYPERLINK("#'Лист18'!A1","Шумораи аҳолии машғул аз рӯи намудҳои фаъолияти иқтисодӣ аз рӯи маълумотҳои ТҚК-2025 (нафар)")</f>
        <v>Шумораи аҳолии машғул аз рӯи намудҳои фаъолияти иқтисодӣ аз рӯи маълумотҳои ТҚК-2025 (нафар)</v>
      </c>
    </row>
    <row r="21" spans="1:1" ht="18" x14ac:dyDescent="0.25">
      <c r="A21" s="65" t="str">
        <f>HYPERLINK("#'Лист19'!A1","Шумораи аҳолии машғул аз рӯи намудҳои фаъолияти иктисодӣ аз рӯи маълумотҳои ТҚК-2025 (бо %)")</f>
        <v>Шумораи аҳолии машғул аз рӯи намудҳои фаъолияти иктисодӣ аз рӯи маълумотҳои ТҚК-2025 (бо %)</v>
      </c>
    </row>
    <row r="22" spans="1:1" ht="18" x14ac:dyDescent="0.25">
      <c r="A22" s="65"/>
    </row>
    <row r="23" spans="1:1" ht="18" x14ac:dyDescent="0.25">
      <c r="A23" s="65"/>
    </row>
    <row r="24" spans="1:1" ht="18.75" x14ac:dyDescent="0.3">
      <c r="A24" s="64"/>
    </row>
    <row r="25" spans="1:1" ht="18.75" x14ac:dyDescent="0.3">
      <c r="A25" s="63"/>
    </row>
    <row r="26" spans="1:1" ht="18.75" x14ac:dyDescent="0.3">
      <c r="A26" s="63"/>
    </row>
  </sheetData>
  <sheetProtection algorithmName="SHA-512" hashValue="860M5RfcstlyBmaTD5wt+PCrKIj/ggtiY/z37r++SQ8lrB3eEhN2qmg58ixQwIP2/v2r9chU1oiXYj1GlV14gg==" saltValue="ZGcWrLwWhpj18IrwznCdoA==" spinCount="100000" sheet="1" objects="1" scenarios="1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15" x14ac:dyDescent="0.25"/>
  <cols>
    <col min="1" max="1" width="16.7109375" customWidth="1"/>
    <col min="2" max="6" width="12.85546875" customWidth="1"/>
  </cols>
  <sheetData>
    <row r="1" spans="1:6" ht="48.75" customHeight="1" x14ac:dyDescent="0.25">
      <c r="A1" s="67" t="s">
        <v>137</v>
      </c>
      <c r="B1" s="67"/>
      <c r="C1" s="67"/>
      <c r="D1" s="67"/>
      <c r="E1" s="67"/>
      <c r="F1" s="67"/>
    </row>
    <row r="2" spans="1:6" x14ac:dyDescent="0.25">
      <c r="A2" s="37" t="s">
        <v>126</v>
      </c>
      <c r="B2" s="38" t="s">
        <v>20</v>
      </c>
      <c r="C2" s="83" t="s">
        <v>127</v>
      </c>
      <c r="D2" s="83"/>
      <c r="E2" s="83" t="s">
        <v>128</v>
      </c>
      <c r="F2" s="83"/>
    </row>
    <row r="3" spans="1:6" x14ac:dyDescent="0.25">
      <c r="A3" s="22"/>
      <c r="B3" s="38" t="s">
        <v>129</v>
      </c>
      <c r="C3" s="38" t="s">
        <v>129</v>
      </c>
      <c r="D3" s="38" t="s">
        <v>130</v>
      </c>
      <c r="E3" s="38" t="s">
        <v>129</v>
      </c>
      <c r="F3" s="38" t="s">
        <v>130</v>
      </c>
    </row>
    <row r="4" spans="1:6" x14ac:dyDescent="0.25">
      <c r="A4" s="39" t="s">
        <v>20</v>
      </c>
      <c r="B4" s="40">
        <v>712883</v>
      </c>
      <c r="C4" s="40">
        <v>158581</v>
      </c>
      <c r="D4" s="41">
        <v>22.245024779662302</v>
      </c>
      <c r="E4" s="40">
        <v>554302</v>
      </c>
      <c r="F4" s="41">
        <v>77.754975220337698</v>
      </c>
    </row>
    <row r="5" spans="1:6" x14ac:dyDescent="0.25">
      <c r="A5" s="24" t="s">
        <v>131</v>
      </c>
      <c r="B5" s="42">
        <v>163729</v>
      </c>
      <c r="C5" s="42">
        <v>59007</v>
      </c>
      <c r="D5" s="36">
        <v>36.039431010999884</v>
      </c>
      <c r="E5" s="42">
        <v>104722</v>
      </c>
      <c r="F5" s="36">
        <v>63.960568989000109</v>
      </c>
    </row>
    <row r="6" spans="1:6" x14ac:dyDescent="0.25">
      <c r="A6" s="24" t="s">
        <v>80</v>
      </c>
      <c r="B6" s="42">
        <v>285357</v>
      </c>
      <c r="C6" s="42">
        <v>52864</v>
      </c>
      <c r="D6" s="36">
        <v>18.525566220558808</v>
      </c>
      <c r="E6" s="42">
        <v>232493</v>
      </c>
      <c r="F6" s="36">
        <v>81.474433779441185</v>
      </c>
    </row>
    <row r="7" spans="1:6" x14ac:dyDescent="0.25">
      <c r="A7" s="24" t="s">
        <v>81</v>
      </c>
      <c r="B7" s="42">
        <v>263797</v>
      </c>
      <c r="C7" s="42">
        <v>46710</v>
      </c>
      <c r="D7" s="36">
        <v>17.706797272144868</v>
      </c>
      <c r="E7" s="42">
        <v>217087</v>
      </c>
      <c r="F7" s="36">
        <v>82.293202727855132</v>
      </c>
    </row>
    <row r="8" spans="1:6" x14ac:dyDescent="0.25">
      <c r="A8" s="24" t="s">
        <v>120</v>
      </c>
      <c r="B8" s="42">
        <v>67030</v>
      </c>
      <c r="C8" s="42">
        <v>13579</v>
      </c>
      <c r="D8" s="36">
        <v>20.258093391018946</v>
      </c>
      <c r="E8" s="42">
        <v>53451</v>
      </c>
      <c r="F8" s="36">
        <v>79.741906608981054</v>
      </c>
    </row>
    <row r="9" spans="1:6" x14ac:dyDescent="0.25">
      <c r="A9" s="24" t="s">
        <v>121</v>
      </c>
      <c r="B9" s="42">
        <v>180562</v>
      </c>
      <c r="C9" s="42">
        <v>40408</v>
      </c>
      <c r="D9" s="36">
        <v>22.379016625868122</v>
      </c>
      <c r="E9" s="42">
        <v>140154</v>
      </c>
      <c r="F9" s="36">
        <v>77.620983374131882</v>
      </c>
    </row>
    <row r="10" spans="1:6" x14ac:dyDescent="0.25">
      <c r="A10" s="24" t="s">
        <v>122</v>
      </c>
      <c r="B10" s="42">
        <v>282467</v>
      </c>
      <c r="C10" s="42">
        <v>65930</v>
      </c>
      <c r="D10" s="36">
        <v>23.340779630894936</v>
      </c>
      <c r="E10" s="42">
        <v>216537</v>
      </c>
      <c r="F10" s="36">
        <v>76.659220369105057</v>
      </c>
    </row>
    <row r="11" spans="1:6" x14ac:dyDescent="0.25">
      <c r="A11" s="24" t="s">
        <v>25</v>
      </c>
      <c r="B11" s="42">
        <v>176480</v>
      </c>
      <c r="C11" s="42">
        <v>35878</v>
      </c>
      <c r="D11" s="36">
        <v>20.329782411604715</v>
      </c>
      <c r="E11" s="42">
        <v>140602</v>
      </c>
      <c r="F11" s="36">
        <v>79.670217588395289</v>
      </c>
    </row>
    <row r="12" spans="1:6" x14ac:dyDescent="0.25">
      <c r="A12" s="24" t="s">
        <v>21</v>
      </c>
      <c r="B12" s="42">
        <v>6344</v>
      </c>
      <c r="C12" s="42">
        <v>2786</v>
      </c>
      <c r="D12" s="36">
        <v>43.915510718789406</v>
      </c>
      <c r="E12" s="42">
        <v>3558</v>
      </c>
      <c r="F12" s="36">
        <v>56.084489281210594</v>
      </c>
    </row>
    <row r="13" spans="1:6" x14ac:dyDescent="0.25">
      <c r="A13" s="24" t="s">
        <v>132</v>
      </c>
      <c r="B13" s="42">
        <v>181106</v>
      </c>
      <c r="C13" s="42">
        <v>40759</v>
      </c>
      <c r="D13" s="36">
        <v>22.505604452640995</v>
      </c>
      <c r="E13" s="42">
        <v>140347</v>
      </c>
      <c r="F13" s="36">
        <v>77.494395547359005</v>
      </c>
    </row>
    <row r="14" spans="1:6" x14ac:dyDescent="0.25">
      <c r="A14" s="24" t="s">
        <v>133</v>
      </c>
      <c r="B14" s="42">
        <v>531777</v>
      </c>
      <c r="C14" s="42">
        <v>117822</v>
      </c>
      <c r="D14" s="36">
        <v>22.156279793973791</v>
      </c>
      <c r="E14" s="42">
        <v>413955</v>
      </c>
      <c r="F14" s="36">
        <v>77.843720206026205</v>
      </c>
    </row>
    <row r="15" spans="1:6" x14ac:dyDescent="0.25">
      <c r="A15" s="43"/>
      <c r="B15" s="82" t="s">
        <v>134</v>
      </c>
      <c r="C15" s="82"/>
      <c r="D15" s="82"/>
      <c r="E15" s="82"/>
      <c r="F15" s="82"/>
    </row>
    <row r="16" spans="1:6" x14ac:dyDescent="0.25">
      <c r="A16" s="39" t="s">
        <v>20</v>
      </c>
      <c r="B16" s="41">
        <v>28.4</v>
      </c>
      <c r="C16" s="41">
        <v>12.4</v>
      </c>
      <c r="D16" s="42" t="s">
        <v>135</v>
      </c>
      <c r="E16" s="41">
        <v>45</v>
      </c>
      <c r="F16" s="42" t="s">
        <v>135</v>
      </c>
    </row>
    <row r="17" spans="1:6" x14ac:dyDescent="0.25">
      <c r="A17" s="24" t="s">
        <v>131</v>
      </c>
      <c r="B17" s="36">
        <v>17.2</v>
      </c>
      <c r="C17" s="36">
        <v>12.4</v>
      </c>
      <c r="D17" s="42" t="s">
        <v>135</v>
      </c>
      <c r="E17" s="36">
        <v>21.9</v>
      </c>
      <c r="F17" s="42" t="s">
        <v>135</v>
      </c>
    </row>
    <row r="18" spans="1:6" x14ac:dyDescent="0.25">
      <c r="A18" s="24" t="s">
        <v>80</v>
      </c>
      <c r="B18" s="36">
        <v>38.700000000000003</v>
      </c>
      <c r="C18" s="36">
        <v>14.1</v>
      </c>
      <c r="D18" s="42" t="s">
        <v>135</v>
      </c>
      <c r="E18" s="36">
        <v>64</v>
      </c>
      <c r="F18" s="42" t="s">
        <v>135</v>
      </c>
    </row>
    <row r="19" spans="1:6" x14ac:dyDescent="0.25">
      <c r="A19" s="24" t="s">
        <v>81</v>
      </c>
      <c r="B19" s="36">
        <v>32.4</v>
      </c>
      <c r="C19" s="36">
        <v>11</v>
      </c>
      <c r="D19" s="42"/>
      <c r="E19" s="36">
        <v>55.7</v>
      </c>
      <c r="F19" s="42"/>
    </row>
    <row r="20" spans="1:6" x14ac:dyDescent="0.25">
      <c r="A20" s="24" t="s">
        <v>120</v>
      </c>
      <c r="B20" s="36">
        <v>24</v>
      </c>
      <c r="C20" s="36">
        <v>9.6999999999999993</v>
      </c>
      <c r="D20" s="42" t="s">
        <v>135</v>
      </c>
      <c r="E20" s="36">
        <v>38.700000000000003</v>
      </c>
      <c r="F20" s="42" t="s">
        <v>135</v>
      </c>
    </row>
    <row r="21" spans="1:6" x14ac:dyDescent="0.25">
      <c r="A21" s="24" t="s">
        <v>121</v>
      </c>
      <c r="B21" s="36">
        <v>28</v>
      </c>
      <c r="C21" s="36">
        <v>13</v>
      </c>
      <c r="D21" s="42" t="s">
        <v>135</v>
      </c>
      <c r="E21" s="36">
        <v>42</v>
      </c>
      <c r="F21" s="42" t="s">
        <v>135</v>
      </c>
    </row>
    <row r="22" spans="1:6" x14ac:dyDescent="0.25">
      <c r="A22" s="24" t="s">
        <v>122</v>
      </c>
      <c r="B22" s="36">
        <v>29</v>
      </c>
      <c r="C22" s="36">
        <v>12.7</v>
      </c>
      <c r="D22" s="42" t="s">
        <v>135</v>
      </c>
      <c r="E22" s="36">
        <v>47.7</v>
      </c>
      <c r="F22" s="42" t="s">
        <v>135</v>
      </c>
    </row>
    <row r="23" spans="1:6" x14ac:dyDescent="0.25">
      <c r="A23" s="24" t="s">
        <v>25</v>
      </c>
      <c r="B23" s="36">
        <v>31</v>
      </c>
      <c r="C23" s="36">
        <v>12.8</v>
      </c>
      <c r="D23" s="42" t="s">
        <v>135</v>
      </c>
      <c r="E23" s="36">
        <v>48.9</v>
      </c>
      <c r="F23" s="42" t="s">
        <v>135</v>
      </c>
    </row>
    <row r="24" spans="1:6" x14ac:dyDescent="0.25">
      <c r="A24" s="24" t="s">
        <v>21</v>
      </c>
      <c r="B24" s="36">
        <v>16.3</v>
      </c>
      <c r="C24" s="36">
        <v>14.1</v>
      </c>
      <c r="D24" s="42" t="s">
        <v>135</v>
      </c>
      <c r="E24" s="36">
        <v>18.600000000000001</v>
      </c>
      <c r="F24" s="42" t="s">
        <v>135</v>
      </c>
    </row>
    <row r="25" spans="1:6" x14ac:dyDescent="0.25">
      <c r="A25" s="24" t="s">
        <v>132</v>
      </c>
      <c r="B25" s="36">
        <v>26.4</v>
      </c>
      <c r="C25" s="36">
        <v>11.7</v>
      </c>
      <c r="D25" s="42" t="s">
        <v>135</v>
      </c>
      <c r="E25" s="36">
        <v>41.7</v>
      </c>
      <c r="F25" s="42" t="s">
        <v>135</v>
      </c>
    </row>
    <row r="26" spans="1:6" x14ac:dyDescent="0.25">
      <c r="A26" s="24" t="s">
        <v>133</v>
      </c>
      <c r="B26" s="36">
        <v>29.2</v>
      </c>
      <c r="C26" s="36">
        <v>12.7</v>
      </c>
      <c r="D26" s="42" t="s">
        <v>135</v>
      </c>
      <c r="E26" s="36">
        <v>46.2</v>
      </c>
      <c r="F26" s="42" t="s">
        <v>135</v>
      </c>
    </row>
  </sheetData>
  <mergeCells count="4">
    <mergeCell ref="A1:F1"/>
    <mergeCell ref="C2:D2"/>
    <mergeCell ref="E2:F2"/>
    <mergeCell ref="B15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6.85546875" customWidth="1"/>
    <col min="2" max="2" width="36.85546875" customWidth="1"/>
    <col min="3" max="3" width="17.28515625" customWidth="1"/>
    <col min="4" max="5" width="15" customWidth="1"/>
  </cols>
  <sheetData>
    <row r="1" spans="1:5" ht="35.25" customHeight="1" x14ac:dyDescent="0.25">
      <c r="A1" s="85" t="s">
        <v>138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47">
        <v>394471</v>
      </c>
      <c r="D3" s="47">
        <v>412879</v>
      </c>
      <c r="E3" s="48">
        <v>807350</v>
      </c>
    </row>
    <row r="4" spans="1:5" ht="15.75" x14ac:dyDescent="0.25">
      <c r="A4" s="84"/>
      <c r="B4" s="46" t="s">
        <v>121</v>
      </c>
      <c r="C4" s="47">
        <v>937440</v>
      </c>
      <c r="D4" s="47">
        <v>1028085</v>
      </c>
      <c r="E4" s="48">
        <v>1965525</v>
      </c>
    </row>
    <row r="5" spans="1:5" ht="15.75" x14ac:dyDescent="0.25">
      <c r="A5" s="84"/>
      <c r="B5" s="46" t="s">
        <v>122</v>
      </c>
      <c r="C5" s="47">
        <v>1307070</v>
      </c>
      <c r="D5" s="47">
        <v>1220532</v>
      </c>
      <c r="E5" s="48">
        <v>2527602</v>
      </c>
    </row>
    <row r="6" spans="1:5" ht="15.75" x14ac:dyDescent="0.25">
      <c r="A6" s="84"/>
      <c r="B6" s="46" t="s">
        <v>25</v>
      </c>
      <c r="C6" s="47">
        <v>703818</v>
      </c>
      <c r="D6" s="47">
        <v>711381</v>
      </c>
      <c r="E6" s="48">
        <v>1415199</v>
      </c>
    </row>
    <row r="7" spans="1:5" ht="15.75" x14ac:dyDescent="0.25">
      <c r="A7" s="84"/>
      <c r="B7" s="46" t="s">
        <v>21</v>
      </c>
      <c r="C7" s="47">
        <v>74667</v>
      </c>
      <c r="D7" s="47">
        <v>79228</v>
      </c>
      <c r="E7" s="48">
        <v>153895</v>
      </c>
    </row>
    <row r="8" spans="1:5" ht="15.75" x14ac:dyDescent="0.25">
      <c r="A8" s="84" t="s">
        <v>140</v>
      </c>
      <c r="B8" s="46" t="s">
        <v>43</v>
      </c>
      <c r="C8" s="47">
        <v>976240</v>
      </c>
      <c r="D8" s="47">
        <v>1036646</v>
      </c>
      <c r="E8" s="48">
        <v>2012886</v>
      </c>
    </row>
    <row r="9" spans="1:5" ht="15.75" x14ac:dyDescent="0.25">
      <c r="A9" s="84"/>
      <c r="B9" s="46" t="s">
        <v>44</v>
      </c>
      <c r="C9" s="47">
        <v>2441226</v>
      </c>
      <c r="D9" s="47">
        <v>2415459</v>
      </c>
      <c r="E9" s="48">
        <v>4856685</v>
      </c>
    </row>
    <row r="10" spans="1:5" ht="15.75" x14ac:dyDescent="0.25">
      <c r="A10" s="84" t="s">
        <v>141</v>
      </c>
      <c r="B10" s="46" t="s">
        <v>131</v>
      </c>
      <c r="C10" s="47">
        <v>475554</v>
      </c>
      <c r="D10" s="47">
        <v>478549</v>
      </c>
      <c r="E10" s="48">
        <v>954103</v>
      </c>
    </row>
    <row r="11" spans="1:5" ht="15.75" x14ac:dyDescent="0.25">
      <c r="A11" s="84"/>
      <c r="B11" s="46" t="s">
        <v>80</v>
      </c>
      <c r="C11" s="47">
        <v>373739</v>
      </c>
      <c r="D11" s="47">
        <v>363361</v>
      </c>
      <c r="E11" s="48">
        <v>737100</v>
      </c>
    </row>
    <row r="12" spans="1:5" ht="15.75" x14ac:dyDescent="0.25">
      <c r="A12" s="84"/>
      <c r="B12" s="46" t="s">
        <v>81</v>
      </c>
      <c r="C12" s="47">
        <v>424906</v>
      </c>
      <c r="D12" s="47">
        <v>389971</v>
      </c>
      <c r="E12" s="48">
        <v>814877</v>
      </c>
    </row>
    <row r="13" spans="1:5" ht="15.75" x14ac:dyDescent="0.25">
      <c r="A13" s="84"/>
      <c r="B13" s="46" t="s">
        <v>142</v>
      </c>
      <c r="C13" s="47">
        <v>397819</v>
      </c>
      <c r="D13" s="47">
        <v>355037</v>
      </c>
      <c r="E13" s="48">
        <v>752856</v>
      </c>
    </row>
    <row r="14" spans="1:5" ht="15.75" x14ac:dyDescent="0.25">
      <c r="A14" s="84"/>
      <c r="B14" s="46" t="s">
        <v>143</v>
      </c>
      <c r="C14" s="47">
        <v>327645</v>
      </c>
      <c r="D14" s="47">
        <v>346798</v>
      </c>
      <c r="E14" s="48">
        <v>674443</v>
      </c>
    </row>
    <row r="15" spans="1:5" ht="15.75" x14ac:dyDescent="0.25">
      <c r="A15" s="84"/>
      <c r="B15" s="46" t="s">
        <v>144</v>
      </c>
      <c r="C15" s="47">
        <v>288036</v>
      </c>
      <c r="D15" s="47">
        <v>315915</v>
      </c>
      <c r="E15" s="48">
        <v>603951</v>
      </c>
    </row>
    <row r="16" spans="1:5" ht="15.75" x14ac:dyDescent="0.25">
      <c r="A16" s="84"/>
      <c r="B16" s="46" t="s">
        <v>145</v>
      </c>
      <c r="C16" s="47">
        <v>239108</v>
      </c>
      <c r="D16" s="47">
        <v>280018</v>
      </c>
      <c r="E16" s="48">
        <v>519126</v>
      </c>
    </row>
    <row r="17" spans="1:5" ht="15.75" x14ac:dyDescent="0.25">
      <c r="A17" s="84"/>
      <c r="B17" s="46" t="s">
        <v>146</v>
      </c>
      <c r="C17" s="47">
        <v>248428</v>
      </c>
      <c r="D17" s="47">
        <v>252047</v>
      </c>
      <c r="E17" s="48">
        <v>500475</v>
      </c>
    </row>
    <row r="18" spans="1:5" ht="15.75" x14ac:dyDescent="0.25">
      <c r="A18" s="84"/>
      <c r="B18" s="46" t="s">
        <v>147</v>
      </c>
      <c r="C18" s="47">
        <v>231512</v>
      </c>
      <c r="D18" s="47">
        <v>229996</v>
      </c>
      <c r="E18" s="48">
        <v>461508</v>
      </c>
    </row>
    <row r="19" spans="1:5" ht="15.75" x14ac:dyDescent="0.25">
      <c r="A19" s="84"/>
      <c r="B19" s="46" t="s">
        <v>148</v>
      </c>
      <c r="C19" s="47">
        <v>195797</v>
      </c>
      <c r="D19" s="47">
        <v>204740</v>
      </c>
      <c r="E19" s="48">
        <v>400537</v>
      </c>
    </row>
    <row r="20" spans="1:5" ht="15.75" x14ac:dyDescent="0.25">
      <c r="A20" s="84"/>
      <c r="B20" s="46" t="s">
        <v>149</v>
      </c>
      <c r="C20" s="47">
        <v>128665</v>
      </c>
      <c r="D20" s="47">
        <v>143841</v>
      </c>
      <c r="E20" s="48">
        <v>272506</v>
      </c>
    </row>
    <row r="21" spans="1:5" ht="15.75" x14ac:dyDescent="0.25">
      <c r="A21" s="84"/>
      <c r="B21" s="46" t="s">
        <v>150</v>
      </c>
      <c r="C21" s="47">
        <v>86257</v>
      </c>
      <c r="D21" s="47">
        <v>91832</v>
      </c>
      <c r="E21" s="48">
        <v>178089</v>
      </c>
    </row>
    <row r="22" spans="1:5" ht="15.75" x14ac:dyDescent="0.25">
      <c r="A22" s="84" t="s">
        <v>151</v>
      </c>
      <c r="B22" s="46" t="s">
        <v>152</v>
      </c>
      <c r="C22" s="47">
        <v>852402</v>
      </c>
      <c r="D22" s="47">
        <v>539549</v>
      </c>
      <c r="E22" s="47">
        <v>1391951</v>
      </c>
    </row>
    <row r="23" spans="1:5" ht="15.75" x14ac:dyDescent="0.25">
      <c r="A23" s="84"/>
      <c r="B23" s="46" t="s">
        <v>153</v>
      </c>
      <c r="C23" s="47">
        <v>2334482</v>
      </c>
      <c r="D23" s="47">
        <v>2380638</v>
      </c>
      <c r="E23" s="47">
        <v>4715120</v>
      </c>
    </row>
    <row r="24" spans="1:5" ht="31.5" x14ac:dyDescent="0.25">
      <c r="A24" s="84"/>
      <c r="B24" s="46" t="s">
        <v>154</v>
      </c>
      <c r="C24" s="47">
        <v>125921</v>
      </c>
      <c r="D24" s="47">
        <v>131837</v>
      </c>
      <c r="E24" s="47">
        <v>257758</v>
      </c>
    </row>
    <row r="25" spans="1:5" ht="15.75" x14ac:dyDescent="0.25">
      <c r="A25" s="84"/>
      <c r="B25" s="46" t="s">
        <v>155</v>
      </c>
      <c r="C25" s="47">
        <v>9815</v>
      </c>
      <c r="D25" s="47">
        <v>22239</v>
      </c>
      <c r="E25" s="47">
        <v>32054</v>
      </c>
    </row>
    <row r="26" spans="1:5" ht="15.75" x14ac:dyDescent="0.25">
      <c r="A26" s="84"/>
      <c r="B26" s="46" t="s">
        <v>156</v>
      </c>
      <c r="C26" s="47">
        <v>38532</v>
      </c>
      <c r="D26" s="47">
        <v>80469</v>
      </c>
      <c r="E26" s="47">
        <v>119001</v>
      </c>
    </row>
    <row r="27" spans="1:5" ht="15.75" x14ac:dyDescent="0.25">
      <c r="A27" s="84"/>
      <c r="B27" s="46" t="s">
        <v>157</v>
      </c>
      <c r="C27" s="47">
        <v>56314</v>
      </c>
      <c r="D27" s="47">
        <v>297373</v>
      </c>
      <c r="E27" s="47">
        <v>353687</v>
      </c>
    </row>
    <row r="28" spans="1:5" ht="15.75" x14ac:dyDescent="0.25">
      <c r="A28" s="84" t="s">
        <v>158</v>
      </c>
      <c r="B28" s="46" t="s">
        <v>159</v>
      </c>
      <c r="C28" s="47">
        <v>2268</v>
      </c>
      <c r="D28" s="47">
        <v>1824</v>
      </c>
      <c r="E28" s="47">
        <v>4092</v>
      </c>
    </row>
    <row r="29" spans="1:5" ht="15.75" x14ac:dyDescent="0.25">
      <c r="A29" s="84"/>
      <c r="B29" s="46" t="s">
        <v>160</v>
      </c>
      <c r="C29" s="47">
        <v>624843</v>
      </c>
      <c r="D29" s="47">
        <v>269778</v>
      </c>
      <c r="E29" s="47">
        <v>894621</v>
      </c>
    </row>
    <row r="30" spans="1:5" ht="15.75" x14ac:dyDescent="0.25">
      <c r="A30" s="84"/>
      <c r="B30" s="46" t="s">
        <v>63</v>
      </c>
      <c r="C30" s="47">
        <v>159389</v>
      </c>
      <c r="D30" s="47">
        <v>181247</v>
      </c>
      <c r="E30" s="47">
        <v>340636</v>
      </c>
    </row>
    <row r="31" spans="1:5" ht="15.75" x14ac:dyDescent="0.25">
      <c r="A31" s="84"/>
      <c r="B31" s="46" t="s">
        <v>161</v>
      </c>
      <c r="C31" s="47">
        <v>135802</v>
      </c>
      <c r="D31" s="47">
        <v>43646</v>
      </c>
      <c r="E31" s="47">
        <v>179448</v>
      </c>
    </row>
    <row r="32" spans="1:5" ht="15.75" x14ac:dyDescent="0.25">
      <c r="A32" s="84"/>
      <c r="B32" s="46" t="s">
        <v>162</v>
      </c>
      <c r="C32" s="47">
        <v>1850585</v>
      </c>
      <c r="D32" s="47">
        <v>2013456</v>
      </c>
      <c r="E32" s="47">
        <v>3864041</v>
      </c>
    </row>
    <row r="33" spans="1:5" ht="15.75" x14ac:dyDescent="0.25">
      <c r="A33" s="84"/>
      <c r="B33" s="46" t="s">
        <v>83</v>
      </c>
      <c r="C33" s="47">
        <v>561001</v>
      </c>
      <c r="D33" s="47">
        <v>747973</v>
      </c>
      <c r="E33" s="47">
        <v>1308974</v>
      </c>
    </row>
    <row r="34" spans="1:5" ht="15.75" x14ac:dyDescent="0.25">
      <c r="A34" s="84"/>
      <c r="B34" s="46" t="s">
        <v>163</v>
      </c>
      <c r="C34" s="47">
        <v>83578</v>
      </c>
      <c r="D34" s="47">
        <v>194181</v>
      </c>
      <c r="E34" s="47">
        <v>277759</v>
      </c>
    </row>
    <row r="35" spans="1:5" ht="15.75" x14ac:dyDescent="0.25">
      <c r="A35" s="49"/>
      <c r="B35" s="49" t="s">
        <v>20</v>
      </c>
      <c r="C35" s="50">
        <v>3417466</v>
      </c>
      <c r="D35" s="50">
        <v>3452105</v>
      </c>
      <c r="E35" s="50">
        <v>6869571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9.85546875" customWidth="1"/>
    <col min="2" max="2" width="41" customWidth="1"/>
    <col min="3" max="5" width="11" customWidth="1"/>
  </cols>
  <sheetData>
    <row r="1" spans="1:5" ht="34.5" customHeight="1" x14ac:dyDescent="0.25">
      <c r="A1" s="85" t="s">
        <v>195</v>
      </c>
      <c r="B1" s="85"/>
      <c r="C1" s="85"/>
      <c r="D1" s="85"/>
      <c r="E1" s="85"/>
    </row>
    <row r="2" spans="1:5" ht="15.75" x14ac:dyDescent="0.25">
      <c r="A2" s="51"/>
      <c r="B2" s="51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2">
        <v>48.859973988976279</v>
      </c>
      <c r="D3" s="52">
        <v>51.140026011023721</v>
      </c>
      <c r="E3" s="52">
        <v>100</v>
      </c>
    </row>
    <row r="4" spans="1:5" ht="15.75" x14ac:dyDescent="0.25">
      <c r="A4" s="84"/>
      <c r="B4" s="46" t="s">
        <v>121</v>
      </c>
      <c r="C4" s="52">
        <v>47.694127523180832</v>
      </c>
      <c r="D4" s="52">
        <v>52.305872476819168</v>
      </c>
      <c r="E4" s="52">
        <v>100</v>
      </c>
    </row>
    <row r="5" spans="1:5" ht="15.75" x14ac:dyDescent="0.25">
      <c r="A5" s="84"/>
      <c r="B5" s="46" t="s">
        <v>122</v>
      </c>
      <c r="C5" s="52">
        <v>51.711859699430526</v>
      </c>
      <c r="D5" s="52">
        <v>48.288140300569474</v>
      </c>
      <c r="E5" s="52">
        <v>100</v>
      </c>
    </row>
    <row r="6" spans="1:5" ht="15.75" x14ac:dyDescent="0.25">
      <c r="A6" s="84"/>
      <c r="B6" s="46" t="s">
        <v>25</v>
      </c>
      <c r="C6" s="52">
        <v>49.732793762573316</v>
      </c>
      <c r="D6" s="52">
        <v>50.267206237426677</v>
      </c>
      <c r="E6" s="52">
        <v>100</v>
      </c>
    </row>
    <row r="7" spans="1:5" ht="15.75" x14ac:dyDescent="0.25">
      <c r="A7" s="84"/>
      <c r="B7" s="46" t="s">
        <v>21</v>
      </c>
      <c r="C7" s="52">
        <v>48.518145488807299</v>
      </c>
      <c r="D7" s="52">
        <v>51.481854511192694</v>
      </c>
      <c r="E7" s="52">
        <v>100</v>
      </c>
    </row>
    <row r="8" spans="1:5" ht="15.75" x14ac:dyDescent="0.25">
      <c r="A8" s="84" t="s">
        <v>140</v>
      </c>
      <c r="B8" s="46" t="s">
        <v>43</v>
      </c>
      <c r="C8" s="52">
        <v>48.49951760805132</v>
      </c>
      <c r="D8" s="52">
        <v>51.50048239194868</v>
      </c>
      <c r="E8" s="52">
        <v>100</v>
      </c>
    </row>
    <row r="9" spans="1:5" ht="15.75" x14ac:dyDescent="0.25">
      <c r="A9" s="84"/>
      <c r="B9" s="46" t="s">
        <v>117</v>
      </c>
      <c r="C9" s="52">
        <v>50.26527353534356</v>
      </c>
      <c r="D9" s="52">
        <v>49.734726464656447</v>
      </c>
      <c r="E9" s="52">
        <v>100</v>
      </c>
    </row>
    <row r="10" spans="1:5" ht="15.75" x14ac:dyDescent="0.25">
      <c r="A10" s="84" t="s">
        <v>141</v>
      </c>
      <c r="B10" s="46" t="s">
        <v>131</v>
      </c>
      <c r="C10" s="52">
        <v>49.843046295840175</v>
      </c>
      <c r="D10" s="52">
        <v>50.156953704159825</v>
      </c>
      <c r="E10" s="52">
        <v>100</v>
      </c>
    </row>
    <row r="11" spans="1:5" ht="15.75" x14ac:dyDescent="0.25">
      <c r="A11" s="84"/>
      <c r="B11" s="46" t="s">
        <v>80</v>
      </c>
      <c r="C11" s="52">
        <v>50.703975037308368</v>
      </c>
      <c r="D11" s="52">
        <v>49.296024962691632</v>
      </c>
      <c r="E11" s="52">
        <v>100</v>
      </c>
    </row>
    <row r="12" spans="1:5" ht="15.75" x14ac:dyDescent="0.25">
      <c r="A12" s="84"/>
      <c r="B12" s="46" t="s">
        <v>81</v>
      </c>
      <c r="C12" s="52">
        <v>52.14357504261379</v>
      </c>
      <c r="D12" s="52">
        <v>47.85642495738621</v>
      </c>
      <c r="E12" s="52">
        <v>100</v>
      </c>
    </row>
    <row r="13" spans="1:5" ht="15.75" x14ac:dyDescent="0.25">
      <c r="A13" s="84"/>
      <c r="B13" s="46" t="s">
        <v>142</v>
      </c>
      <c r="C13" s="52">
        <v>52.841313611102258</v>
      </c>
      <c r="D13" s="52">
        <v>47.158686388897742</v>
      </c>
      <c r="E13" s="52">
        <v>100</v>
      </c>
    </row>
    <row r="14" spans="1:5" ht="15.75" x14ac:dyDescent="0.25">
      <c r="A14" s="84"/>
      <c r="B14" s="46" t="s">
        <v>143</v>
      </c>
      <c r="C14" s="52">
        <v>48.580087568556571</v>
      </c>
      <c r="D14" s="52">
        <v>51.419912431443429</v>
      </c>
      <c r="E14" s="52">
        <v>100</v>
      </c>
    </row>
    <row r="15" spans="1:5" ht="15.75" x14ac:dyDescent="0.25">
      <c r="A15" s="84"/>
      <c r="B15" s="46" t="s">
        <v>144</v>
      </c>
      <c r="C15" s="52">
        <v>47.691948519002366</v>
      </c>
      <c r="D15" s="52">
        <v>52.308051480997634</v>
      </c>
      <c r="E15" s="52">
        <v>100</v>
      </c>
    </row>
    <row r="16" spans="1:5" ht="15.75" x14ac:dyDescent="0.25">
      <c r="A16" s="84"/>
      <c r="B16" s="46" t="s">
        <v>145</v>
      </c>
      <c r="C16" s="52">
        <v>46.0597234582741</v>
      </c>
      <c r="D16" s="52">
        <v>53.940276541725893</v>
      </c>
      <c r="E16" s="52">
        <v>100</v>
      </c>
    </row>
    <row r="17" spans="1:5" ht="15.75" x14ac:dyDescent="0.25">
      <c r="A17" s="84"/>
      <c r="B17" s="46" t="s">
        <v>146</v>
      </c>
      <c r="C17" s="52">
        <v>49.638443478695237</v>
      </c>
      <c r="D17" s="52">
        <v>50.361556521304763</v>
      </c>
      <c r="E17" s="52">
        <v>100</v>
      </c>
    </row>
    <row r="18" spans="1:5" ht="15.75" x14ac:dyDescent="0.25">
      <c r="A18" s="84"/>
      <c r="B18" s="46" t="s">
        <v>147</v>
      </c>
      <c r="C18" s="52">
        <v>50.164244173448779</v>
      </c>
      <c r="D18" s="52">
        <v>49.835755826551221</v>
      </c>
      <c r="E18" s="52">
        <v>100</v>
      </c>
    </row>
    <row r="19" spans="1:5" ht="15.75" x14ac:dyDescent="0.25">
      <c r="A19" s="84"/>
      <c r="B19" s="46" t="s">
        <v>148</v>
      </c>
      <c r="C19" s="52">
        <v>48.883623735135579</v>
      </c>
      <c r="D19" s="52">
        <v>51.116376264864414</v>
      </c>
      <c r="E19" s="52">
        <v>100</v>
      </c>
    </row>
    <row r="20" spans="1:5" ht="15.75" x14ac:dyDescent="0.25">
      <c r="A20" s="84"/>
      <c r="B20" s="46" t="s">
        <v>149</v>
      </c>
      <c r="C20" s="52">
        <v>47.21547415469751</v>
      </c>
      <c r="D20" s="52">
        <v>52.78452584530249</v>
      </c>
      <c r="E20" s="52">
        <v>100</v>
      </c>
    </row>
    <row r="21" spans="1:5" ht="15.75" x14ac:dyDescent="0.25">
      <c r="A21" s="84"/>
      <c r="B21" s="46" t="s">
        <v>150</v>
      </c>
      <c r="C21" s="52">
        <v>48.434771378355769</v>
      </c>
      <c r="D21" s="52">
        <v>51.565228621644231</v>
      </c>
      <c r="E21" s="52">
        <v>100</v>
      </c>
    </row>
    <row r="22" spans="1:5" ht="15.75" x14ac:dyDescent="0.25">
      <c r="A22" s="84" t="s">
        <v>151</v>
      </c>
      <c r="B22" s="46" t="s">
        <v>152</v>
      </c>
      <c r="C22" s="52">
        <v>61.237931507646458</v>
      </c>
      <c r="D22" s="52">
        <v>38.762068492353542</v>
      </c>
      <c r="E22" s="52">
        <v>100</v>
      </c>
    </row>
    <row r="23" spans="1:5" ht="15.75" x14ac:dyDescent="0.25">
      <c r="A23" s="84"/>
      <c r="B23" s="46" t="s">
        <v>153</v>
      </c>
      <c r="C23" s="52">
        <v>49.510553283903697</v>
      </c>
      <c r="D23" s="52">
        <v>50.489446716096296</v>
      </c>
      <c r="E23" s="52">
        <v>100</v>
      </c>
    </row>
    <row r="24" spans="1:5" ht="15.75" x14ac:dyDescent="0.25">
      <c r="A24" s="84"/>
      <c r="B24" s="46" t="s">
        <v>154</v>
      </c>
      <c r="C24" s="52">
        <v>48.852411952296336</v>
      </c>
      <c r="D24" s="52">
        <v>51.147588047703664</v>
      </c>
      <c r="E24" s="52">
        <v>100</v>
      </c>
    </row>
    <row r="25" spans="1:5" ht="15.75" x14ac:dyDescent="0.25">
      <c r="A25" s="84"/>
      <c r="B25" s="46" t="s">
        <v>155</v>
      </c>
      <c r="C25" s="52">
        <v>30.620203406751106</v>
      </c>
      <c r="D25" s="52">
        <v>69.379796593248884</v>
      </c>
      <c r="E25" s="52">
        <v>100</v>
      </c>
    </row>
    <row r="26" spans="1:5" ht="15.75" x14ac:dyDescent="0.25">
      <c r="A26" s="84"/>
      <c r="B26" s="46" t="s">
        <v>156</v>
      </c>
      <c r="C26" s="52">
        <v>32.379559835631632</v>
      </c>
      <c r="D26" s="52">
        <v>67.620440164368361</v>
      </c>
      <c r="E26" s="52">
        <v>100</v>
      </c>
    </row>
    <row r="27" spans="1:5" ht="15.75" x14ac:dyDescent="0.25">
      <c r="A27" s="84"/>
      <c r="B27" s="46" t="s">
        <v>157</v>
      </c>
      <c r="C27" s="52">
        <v>15.921987520038904</v>
      </c>
      <c r="D27" s="52">
        <v>84.078012479961089</v>
      </c>
      <c r="E27" s="52">
        <v>100</v>
      </c>
    </row>
    <row r="28" spans="1:5" ht="15.75" x14ac:dyDescent="0.25">
      <c r="A28" s="84" t="s">
        <v>158</v>
      </c>
      <c r="B28" s="46" t="s">
        <v>159</v>
      </c>
      <c r="C28" s="52">
        <v>55.425219941348971</v>
      </c>
      <c r="D28" s="52">
        <v>44.574780058651022</v>
      </c>
      <c r="E28" s="52">
        <v>100</v>
      </c>
    </row>
    <row r="29" spans="1:5" ht="15.75" x14ac:dyDescent="0.25">
      <c r="A29" s="84"/>
      <c r="B29" s="46" t="s">
        <v>160</v>
      </c>
      <c r="C29" s="52">
        <v>69.844436917979792</v>
      </c>
      <c r="D29" s="52">
        <v>30.155563082020208</v>
      </c>
      <c r="E29" s="52">
        <v>100</v>
      </c>
    </row>
    <row r="30" spans="1:5" ht="15.75" x14ac:dyDescent="0.25">
      <c r="A30" s="84"/>
      <c r="B30" s="46" t="s">
        <v>63</v>
      </c>
      <c r="C30" s="52">
        <v>46.791589849575502</v>
      </c>
      <c r="D30" s="52">
        <v>53.208410150424498</v>
      </c>
      <c r="E30" s="52">
        <v>100</v>
      </c>
    </row>
    <row r="31" spans="1:5" ht="15.75" x14ac:dyDescent="0.25">
      <c r="A31" s="84"/>
      <c r="B31" s="46" t="s">
        <v>161</v>
      </c>
      <c r="C31" s="52">
        <v>75.67763363202711</v>
      </c>
      <c r="D31" s="52">
        <v>24.322366367972894</v>
      </c>
      <c r="E31" s="52">
        <v>100</v>
      </c>
    </row>
    <row r="32" spans="1:5" ht="15.75" x14ac:dyDescent="0.25">
      <c r="A32" s="84"/>
      <c r="B32" s="46" t="s">
        <v>162</v>
      </c>
      <c r="C32" s="52">
        <v>47.892478366559779</v>
      </c>
      <c r="D32" s="52">
        <v>52.107521633440221</v>
      </c>
      <c r="E32" s="52">
        <v>100</v>
      </c>
    </row>
    <row r="33" spans="1:5" ht="15.75" x14ac:dyDescent="0.25">
      <c r="A33" s="84"/>
      <c r="B33" s="46" t="s">
        <v>83</v>
      </c>
      <c r="C33" s="52">
        <v>42.858070519353326</v>
      </c>
      <c r="D33" s="52">
        <v>57.141929480646667</v>
      </c>
      <c r="E33" s="52">
        <v>100</v>
      </c>
    </row>
    <row r="34" spans="1:5" ht="15.75" x14ac:dyDescent="0.25">
      <c r="A34" s="84"/>
      <c r="B34" s="46" t="s">
        <v>163</v>
      </c>
      <c r="C34" s="52">
        <v>30.0901140917126</v>
      </c>
      <c r="D34" s="52">
        <v>69.909885908287393</v>
      </c>
      <c r="E34" s="52">
        <v>100</v>
      </c>
    </row>
    <row r="35" spans="1:5" ht="15.75" x14ac:dyDescent="0.25">
      <c r="A35" s="49"/>
      <c r="B35" s="49" t="s">
        <v>20</v>
      </c>
      <c r="C35" s="53">
        <v>49.747880908429359</v>
      </c>
      <c r="D35" s="53">
        <v>50.252119091570634</v>
      </c>
      <c r="E35" s="53">
        <v>100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workbookViewId="0">
      <selection activeCell="B12" sqref="B12"/>
    </sheetView>
  </sheetViews>
  <sheetFormatPr defaultRowHeight="15" x14ac:dyDescent="0.25"/>
  <cols>
    <col min="1" max="1" width="17.28515625" customWidth="1"/>
    <col min="2" max="2" width="40" customWidth="1"/>
    <col min="3" max="3" width="13" customWidth="1"/>
    <col min="4" max="5" width="12.85546875" customWidth="1"/>
  </cols>
  <sheetData>
    <row r="1" spans="1:5" ht="33" customHeight="1" x14ac:dyDescent="0.25">
      <c r="A1" s="85" t="s">
        <v>196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4">
        <v>227916</v>
      </c>
      <c r="D3" s="54">
        <v>92919</v>
      </c>
      <c r="E3" s="54">
        <v>320835</v>
      </c>
    </row>
    <row r="4" spans="1:5" ht="15.75" x14ac:dyDescent="0.25">
      <c r="A4" s="84"/>
      <c r="B4" s="46" t="s">
        <v>121</v>
      </c>
      <c r="C4" s="54">
        <v>642081</v>
      </c>
      <c r="D4" s="54">
        <v>435566</v>
      </c>
      <c r="E4" s="54">
        <v>1077647</v>
      </c>
    </row>
    <row r="5" spans="1:5" ht="15.75" x14ac:dyDescent="0.25">
      <c r="A5" s="84"/>
      <c r="B5" s="46" t="s">
        <v>122</v>
      </c>
      <c r="C5" s="54">
        <v>688542</v>
      </c>
      <c r="D5" s="54">
        <v>312536</v>
      </c>
      <c r="E5" s="54">
        <v>1001078</v>
      </c>
    </row>
    <row r="6" spans="1:5" ht="15.75" x14ac:dyDescent="0.25">
      <c r="A6" s="84"/>
      <c r="B6" s="46" t="s">
        <v>25</v>
      </c>
      <c r="C6" s="54">
        <v>344913</v>
      </c>
      <c r="D6" s="54">
        <v>183576</v>
      </c>
      <c r="E6" s="54">
        <v>528489</v>
      </c>
    </row>
    <row r="7" spans="1:5" ht="15.75" x14ac:dyDescent="0.25">
      <c r="A7" s="84"/>
      <c r="B7" s="46" t="s">
        <v>21</v>
      </c>
      <c r="C7" s="54">
        <v>46963</v>
      </c>
      <c r="D7" s="54">
        <v>43761</v>
      </c>
      <c r="E7" s="54">
        <v>90724</v>
      </c>
    </row>
    <row r="8" spans="1:5" ht="15.75" x14ac:dyDescent="0.25">
      <c r="A8" s="84" t="s">
        <v>140</v>
      </c>
      <c r="B8" s="46" t="s">
        <v>43</v>
      </c>
      <c r="C8" s="54">
        <v>567582</v>
      </c>
      <c r="D8" s="54">
        <v>298960</v>
      </c>
      <c r="E8" s="54">
        <v>866542</v>
      </c>
    </row>
    <row r="9" spans="1:5" ht="15.75" x14ac:dyDescent="0.25">
      <c r="A9" s="84"/>
      <c r="B9" s="46" t="s">
        <v>117</v>
      </c>
      <c r="C9" s="54">
        <v>1382833</v>
      </c>
      <c r="D9" s="54">
        <v>769398</v>
      </c>
      <c r="E9" s="54">
        <v>2152231</v>
      </c>
    </row>
    <row r="10" spans="1:5" ht="15.75" x14ac:dyDescent="0.25">
      <c r="A10" s="84" t="s">
        <v>141</v>
      </c>
      <c r="B10" s="46" t="s">
        <v>131</v>
      </c>
      <c r="C10" s="54">
        <v>99067</v>
      </c>
      <c r="D10" s="54">
        <v>74178</v>
      </c>
      <c r="E10" s="54">
        <v>173245</v>
      </c>
    </row>
    <row r="11" spans="1:5" ht="15.75" x14ac:dyDescent="0.25">
      <c r="A11" s="84"/>
      <c r="B11" s="46" t="s">
        <v>80</v>
      </c>
      <c r="C11" s="54">
        <v>175849</v>
      </c>
      <c r="D11" s="54">
        <v>87019</v>
      </c>
      <c r="E11" s="54">
        <v>262868</v>
      </c>
    </row>
    <row r="12" spans="1:5" ht="15.75" x14ac:dyDescent="0.25">
      <c r="A12" s="84"/>
      <c r="B12" s="46" t="s">
        <v>81</v>
      </c>
      <c r="C12" s="54">
        <v>260155</v>
      </c>
      <c r="D12" s="54">
        <v>122951</v>
      </c>
      <c r="E12" s="54">
        <v>383106</v>
      </c>
    </row>
    <row r="13" spans="1:5" ht="15.75" x14ac:dyDescent="0.25">
      <c r="A13" s="84"/>
      <c r="B13" s="46" t="s">
        <v>142</v>
      </c>
      <c r="C13" s="54">
        <v>287300</v>
      </c>
      <c r="D13" s="54">
        <v>126417</v>
      </c>
      <c r="E13" s="54">
        <v>413717</v>
      </c>
    </row>
    <row r="14" spans="1:5" ht="15.75" x14ac:dyDescent="0.25">
      <c r="A14" s="84"/>
      <c r="B14" s="46" t="s">
        <v>143</v>
      </c>
      <c r="C14" s="54">
        <v>243804</v>
      </c>
      <c r="D14" s="54">
        <v>133574</v>
      </c>
      <c r="E14" s="54">
        <v>377378</v>
      </c>
    </row>
    <row r="15" spans="1:5" ht="15.75" x14ac:dyDescent="0.25">
      <c r="A15" s="84"/>
      <c r="B15" s="46" t="s">
        <v>144</v>
      </c>
      <c r="C15" s="54">
        <v>208309</v>
      </c>
      <c r="D15" s="54">
        <v>128898</v>
      </c>
      <c r="E15" s="54">
        <v>337207</v>
      </c>
    </row>
    <row r="16" spans="1:5" ht="15.75" x14ac:dyDescent="0.25">
      <c r="A16" s="84"/>
      <c r="B16" s="46" t="s">
        <v>145</v>
      </c>
      <c r="C16" s="54">
        <v>179069</v>
      </c>
      <c r="D16" s="54">
        <v>123292</v>
      </c>
      <c r="E16" s="54">
        <v>302361</v>
      </c>
    </row>
    <row r="17" spans="1:5" ht="15.75" x14ac:dyDescent="0.25">
      <c r="A17" s="84"/>
      <c r="B17" s="46" t="s">
        <v>146</v>
      </c>
      <c r="C17" s="54">
        <v>162197</v>
      </c>
      <c r="D17" s="54">
        <v>96982</v>
      </c>
      <c r="E17" s="54">
        <v>259179</v>
      </c>
    </row>
    <row r="18" spans="1:5" ht="15.75" x14ac:dyDescent="0.25">
      <c r="A18" s="84"/>
      <c r="B18" s="46" t="s">
        <v>147</v>
      </c>
      <c r="C18" s="54">
        <v>155609</v>
      </c>
      <c r="D18" s="54">
        <v>80056</v>
      </c>
      <c r="E18" s="54">
        <v>235665</v>
      </c>
    </row>
    <row r="19" spans="1:5" ht="15.75" x14ac:dyDescent="0.25">
      <c r="A19" s="84"/>
      <c r="B19" s="46" t="s">
        <v>148</v>
      </c>
      <c r="C19" s="54">
        <v>108789</v>
      </c>
      <c r="D19" s="54">
        <v>55498</v>
      </c>
      <c r="E19" s="54">
        <v>164287</v>
      </c>
    </row>
    <row r="20" spans="1:5" ht="15.75" x14ac:dyDescent="0.25">
      <c r="A20" s="84"/>
      <c r="B20" s="46" t="s">
        <v>149</v>
      </c>
      <c r="C20" s="54">
        <v>46435</v>
      </c>
      <c r="D20" s="54">
        <v>23896</v>
      </c>
      <c r="E20" s="54">
        <v>70331</v>
      </c>
    </row>
    <row r="21" spans="1:5" ht="15.75" x14ac:dyDescent="0.25">
      <c r="A21" s="84"/>
      <c r="B21" s="46" t="s">
        <v>150</v>
      </c>
      <c r="C21" s="54">
        <v>23832</v>
      </c>
      <c r="D21" s="54">
        <v>15597</v>
      </c>
      <c r="E21" s="54">
        <v>39429</v>
      </c>
    </row>
    <row r="22" spans="1:5" ht="15.75" x14ac:dyDescent="0.25">
      <c r="A22" s="84" t="s">
        <v>151</v>
      </c>
      <c r="B22" s="46" t="s">
        <v>152</v>
      </c>
      <c r="C22" s="54">
        <v>284372</v>
      </c>
      <c r="D22" s="54">
        <v>104972</v>
      </c>
      <c r="E22" s="54">
        <v>389344</v>
      </c>
    </row>
    <row r="23" spans="1:5" ht="15.75" x14ac:dyDescent="0.25">
      <c r="A23" s="84"/>
      <c r="B23" s="46" t="s">
        <v>153</v>
      </c>
      <c r="C23" s="54">
        <v>1559364</v>
      </c>
      <c r="D23" s="54">
        <v>775671</v>
      </c>
      <c r="E23" s="54">
        <v>2335035</v>
      </c>
    </row>
    <row r="24" spans="1:5" ht="15.75" x14ac:dyDescent="0.25">
      <c r="A24" s="84"/>
      <c r="B24" s="46" t="s">
        <v>154</v>
      </c>
      <c r="C24" s="54">
        <v>53515</v>
      </c>
      <c r="D24" s="54">
        <v>28005</v>
      </c>
      <c r="E24" s="54">
        <v>81520</v>
      </c>
    </row>
    <row r="25" spans="1:5" ht="15.75" x14ac:dyDescent="0.25">
      <c r="A25" s="84"/>
      <c r="B25" s="46" t="s">
        <v>155</v>
      </c>
      <c r="C25" s="54">
        <v>6542</v>
      </c>
      <c r="D25" s="54">
        <v>10993</v>
      </c>
      <c r="E25" s="54">
        <v>17535</v>
      </c>
    </row>
    <row r="26" spans="1:5" ht="15.75" x14ac:dyDescent="0.25">
      <c r="A26" s="84"/>
      <c r="B26" s="46" t="s">
        <v>156</v>
      </c>
      <c r="C26" s="54">
        <v>21713</v>
      </c>
      <c r="D26" s="54">
        <v>42021</v>
      </c>
      <c r="E26" s="54">
        <v>63734</v>
      </c>
    </row>
    <row r="27" spans="1:5" ht="15.75" x14ac:dyDescent="0.25">
      <c r="A27" s="84"/>
      <c r="B27" s="46" t="s">
        <v>157</v>
      </c>
      <c r="C27" s="54">
        <v>24909</v>
      </c>
      <c r="D27" s="54">
        <v>106696</v>
      </c>
      <c r="E27" s="54">
        <v>131605</v>
      </c>
    </row>
    <row r="28" spans="1:5" ht="15.75" x14ac:dyDescent="0.25">
      <c r="A28" s="84" t="s">
        <v>158</v>
      </c>
      <c r="B28" s="46" t="s">
        <v>159</v>
      </c>
      <c r="C28" s="54">
        <v>953</v>
      </c>
      <c r="D28" s="54">
        <v>966</v>
      </c>
      <c r="E28" s="54">
        <v>1919</v>
      </c>
    </row>
    <row r="29" spans="1:5" ht="15.75" x14ac:dyDescent="0.25">
      <c r="A29" s="84"/>
      <c r="B29" s="46" t="s">
        <v>160</v>
      </c>
      <c r="C29" s="54">
        <v>422741</v>
      </c>
      <c r="D29" s="54">
        <v>153744</v>
      </c>
      <c r="E29" s="54">
        <v>576485</v>
      </c>
    </row>
    <row r="30" spans="1:5" ht="15.75" x14ac:dyDescent="0.25">
      <c r="A30" s="84"/>
      <c r="B30" s="46" t="s">
        <v>63</v>
      </c>
      <c r="C30" s="54">
        <v>101587</v>
      </c>
      <c r="D30" s="54">
        <v>93507</v>
      </c>
      <c r="E30" s="54">
        <v>195094</v>
      </c>
    </row>
    <row r="31" spans="1:5" ht="15.75" x14ac:dyDescent="0.25">
      <c r="A31" s="84"/>
      <c r="B31" s="46" t="s">
        <v>161</v>
      </c>
      <c r="C31" s="54">
        <v>80704</v>
      </c>
      <c r="D31" s="54">
        <v>17495</v>
      </c>
      <c r="E31" s="54">
        <v>98199</v>
      </c>
    </row>
    <row r="32" spans="1:5" ht="15.75" x14ac:dyDescent="0.25">
      <c r="A32" s="84"/>
      <c r="B32" s="46" t="s">
        <v>162</v>
      </c>
      <c r="C32" s="54">
        <v>1062158</v>
      </c>
      <c r="D32" s="54">
        <v>542483</v>
      </c>
      <c r="E32" s="54">
        <v>1604641</v>
      </c>
    </row>
    <row r="33" spans="1:5" ht="15.75" x14ac:dyDescent="0.25">
      <c r="A33" s="84"/>
      <c r="B33" s="46" t="s">
        <v>83</v>
      </c>
      <c r="C33" s="54">
        <v>259635</v>
      </c>
      <c r="D33" s="54">
        <v>220251</v>
      </c>
      <c r="E33" s="54">
        <v>479886</v>
      </c>
    </row>
    <row r="34" spans="1:5" ht="15.75" x14ac:dyDescent="0.25">
      <c r="A34" s="84"/>
      <c r="B34" s="46" t="s">
        <v>163</v>
      </c>
      <c r="C34" s="54">
        <v>22637</v>
      </c>
      <c r="D34" s="54">
        <v>39912</v>
      </c>
      <c r="E34" s="54">
        <v>62549</v>
      </c>
    </row>
    <row r="35" spans="1:5" ht="15.75" x14ac:dyDescent="0.25">
      <c r="A35" s="49"/>
      <c r="B35" s="49" t="s">
        <v>20</v>
      </c>
      <c r="C35" s="55">
        <v>1950415</v>
      </c>
      <c r="D35" s="55">
        <v>1068358</v>
      </c>
      <c r="E35" s="55">
        <v>3018773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4.42578125" customWidth="1"/>
    <col min="2" max="2" width="42.28515625" customWidth="1"/>
    <col min="3" max="5" width="12" customWidth="1"/>
  </cols>
  <sheetData>
    <row r="1" spans="1:5" ht="36.75" customHeight="1" x14ac:dyDescent="0.25">
      <c r="A1" s="85" t="s">
        <v>164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6">
        <v>57.777631308765407</v>
      </c>
      <c r="D3" s="56">
        <v>22.505140731303843</v>
      </c>
      <c r="E3" s="56">
        <v>39.739270452715672</v>
      </c>
    </row>
    <row r="4" spans="1:5" ht="15.75" x14ac:dyDescent="0.25">
      <c r="A4" s="84"/>
      <c r="B4" s="46" t="s">
        <v>121</v>
      </c>
      <c r="C4" s="56">
        <v>68.493023553507427</v>
      </c>
      <c r="D4" s="56">
        <v>42.36673037735207</v>
      </c>
      <c r="E4" s="56">
        <v>54.827437961867695</v>
      </c>
    </row>
    <row r="5" spans="1:5" ht="15.75" x14ac:dyDescent="0.25">
      <c r="A5" s="84"/>
      <c r="B5" s="46" t="s">
        <v>122</v>
      </c>
      <c r="C5" s="56">
        <v>52.678280428745204</v>
      </c>
      <c r="D5" s="56">
        <v>25.606538788003917</v>
      </c>
      <c r="E5" s="56">
        <v>39.605839843456373</v>
      </c>
    </row>
    <row r="6" spans="1:5" ht="15.75" x14ac:dyDescent="0.25">
      <c r="A6" s="84"/>
      <c r="B6" s="46" t="s">
        <v>25</v>
      </c>
      <c r="C6" s="56">
        <v>49.005993026606312</v>
      </c>
      <c r="D6" s="56">
        <v>25.805580975595355</v>
      </c>
      <c r="E6" s="56">
        <v>37.343794052991839</v>
      </c>
    </row>
    <row r="7" spans="1:5" ht="15.75" x14ac:dyDescent="0.25">
      <c r="A7" s="84"/>
      <c r="B7" s="46" t="s">
        <v>21</v>
      </c>
      <c r="C7" s="56">
        <v>62.896594211632987</v>
      </c>
      <c r="D7" s="56">
        <v>55.234260614934115</v>
      </c>
      <c r="E7" s="56">
        <v>58.951882777218231</v>
      </c>
    </row>
    <row r="8" spans="1:5" ht="15.75" x14ac:dyDescent="0.25">
      <c r="A8" s="84" t="s">
        <v>140</v>
      </c>
      <c r="B8" s="46" t="s">
        <v>43</v>
      </c>
      <c r="C8" s="56">
        <v>58.139596820453988</v>
      </c>
      <c r="D8" s="56">
        <v>28.839160137597595</v>
      </c>
      <c r="E8" s="56">
        <v>43.049730585835462</v>
      </c>
    </row>
    <row r="9" spans="1:5" ht="15.75" x14ac:dyDescent="0.25">
      <c r="A9" s="84"/>
      <c r="B9" s="46" t="s">
        <v>117</v>
      </c>
      <c r="C9" s="56">
        <v>56.645021804617848</v>
      </c>
      <c r="D9" s="56">
        <v>31.853076371820016</v>
      </c>
      <c r="E9" s="56">
        <v>44.314815558348961</v>
      </c>
    </row>
    <row r="10" spans="1:5" ht="15.75" x14ac:dyDescent="0.25">
      <c r="A10" s="84" t="s">
        <v>141</v>
      </c>
      <c r="B10" s="46" t="s">
        <v>131</v>
      </c>
      <c r="C10" s="56">
        <v>20.831913936167084</v>
      </c>
      <c r="D10" s="56">
        <v>15.50060704337487</v>
      </c>
      <c r="E10" s="56">
        <v>18.157892806122607</v>
      </c>
    </row>
    <row r="11" spans="1:5" ht="15.75" x14ac:dyDescent="0.25">
      <c r="A11" s="84"/>
      <c r="B11" s="46" t="s">
        <v>80</v>
      </c>
      <c r="C11" s="56">
        <v>47.051284452519006</v>
      </c>
      <c r="D11" s="56">
        <v>23.948359895530892</v>
      </c>
      <c r="E11" s="56">
        <v>35.662460995794333</v>
      </c>
    </row>
    <row r="12" spans="1:5" ht="15.75" x14ac:dyDescent="0.25">
      <c r="A12" s="84"/>
      <c r="B12" s="46" t="s">
        <v>81</v>
      </c>
      <c r="C12" s="56">
        <v>61.226483033894553</v>
      </c>
      <c r="D12" s="56">
        <v>31.528241843624272</v>
      </c>
      <c r="E12" s="56">
        <v>47.013966525009302</v>
      </c>
    </row>
    <row r="13" spans="1:5" ht="15.75" x14ac:dyDescent="0.25">
      <c r="A13" s="84"/>
      <c r="B13" s="46" t="s">
        <v>142</v>
      </c>
      <c r="C13" s="56">
        <v>72.218772859013768</v>
      </c>
      <c r="D13" s="56">
        <v>35.606711413176654</v>
      </c>
      <c r="E13" s="56">
        <v>54.953005621260907</v>
      </c>
    </row>
    <row r="14" spans="1:5" ht="15.75" x14ac:dyDescent="0.25">
      <c r="A14" s="84"/>
      <c r="B14" s="46" t="s">
        <v>143</v>
      </c>
      <c r="C14" s="56">
        <v>74.411024126722523</v>
      </c>
      <c r="D14" s="56">
        <v>38.516369759917879</v>
      </c>
      <c r="E14" s="56">
        <v>55.954024283742285</v>
      </c>
    </row>
    <row r="15" spans="1:5" ht="15.75" x14ac:dyDescent="0.25">
      <c r="A15" s="84"/>
      <c r="B15" s="46" t="s">
        <v>144</v>
      </c>
      <c r="C15" s="56">
        <v>72.320473829660187</v>
      </c>
      <c r="D15" s="56">
        <v>40.801481411139072</v>
      </c>
      <c r="E15" s="56">
        <v>55.833503049088421</v>
      </c>
    </row>
    <row r="16" spans="1:5" ht="15.75" x14ac:dyDescent="0.25">
      <c r="A16" s="84"/>
      <c r="B16" s="46" t="s">
        <v>145</v>
      </c>
      <c r="C16" s="56">
        <v>74.890426083610748</v>
      </c>
      <c r="D16" s="56">
        <v>44.030026641144495</v>
      </c>
      <c r="E16" s="56">
        <v>58.244241282463214</v>
      </c>
    </row>
    <row r="17" spans="1:5" ht="15.75" x14ac:dyDescent="0.25">
      <c r="A17" s="84"/>
      <c r="B17" s="46" t="s">
        <v>146</v>
      </c>
      <c r="C17" s="56">
        <v>65.289339365932989</v>
      </c>
      <c r="D17" s="56">
        <v>38.47774423024277</v>
      </c>
      <c r="E17" s="56">
        <v>51.786602727408962</v>
      </c>
    </row>
    <row r="18" spans="1:5" ht="15.75" x14ac:dyDescent="0.25">
      <c r="A18" s="84"/>
      <c r="B18" s="46" t="s">
        <v>147</v>
      </c>
      <c r="C18" s="56">
        <v>67.214226476381356</v>
      </c>
      <c r="D18" s="56">
        <v>34.80756187064123</v>
      </c>
      <c r="E18" s="56">
        <v>51.064120231935306</v>
      </c>
    </row>
    <row r="19" spans="1:5" ht="15.75" x14ac:dyDescent="0.25">
      <c r="A19" s="84"/>
      <c r="B19" s="46" t="s">
        <v>148</v>
      </c>
      <c r="C19" s="56">
        <v>55.562138337155318</v>
      </c>
      <c r="D19" s="56">
        <v>27.10657419165771</v>
      </c>
      <c r="E19" s="56">
        <v>41.016685100252907</v>
      </c>
    </row>
    <row r="20" spans="1:5" ht="15.75" x14ac:dyDescent="0.25">
      <c r="A20" s="84"/>
      <c r="B20" s="46" t="s">
        <v>149</v>
      </c>
      <c r="C20" s="56">
        <v>36.089845723390198</v>
      </c>
      <c r="D20" s="56">
        <v>16.61278773089731</v>
      </c>
      <c r="E20" s="56">
        <v>25.808973013438237</v>
      </c>
    </row>
    <row r="21" spans="1:5" ht="15.75" x14ac:dyDescent="0.25">
      <c r="A21" s="84"/>
      <c r="B21" s="46" t="s">
        <v>150</v>
      </c>
      <c r="C21" s="56">
        <v>27.629061989171895</v>
      </c>
      <c r="D21" s="56">
        <v>16.984275633766007</v>
      </c>
      <c r="E21" s="56">
        <v>22.140053568721257</v>
      </c>
    </row>
    <row r="22" spans="1:5" ht="15.75" x14ac:dyDescent="0.25">
      <c r="A22" s="84" t="s">
        <v>151</v>
      </c>
      <c r="B22" s="46" t="s">
        <v>152</v>
      </c>
      <c r="C22" s="56">
        <v>33.361254431594482</v>
      </c>
      <c r="D22" s="56">
        <v>19.455508211487743</v>
      </c>
      <c r="E22" s="56">
        <v>27.971099557383845</v>
      </c>
    </row>
    <row r="23" spans="1:5" ht="15.75" x14ac:dyDescent="0.25">
      <c r="A23" s="84"/>
      <c r="B23" s="46" t="s">
        <v>153</v>
      </c>
      <c r="C23" s="56">
        <v>66.797002504195788</v>
      </c>
      <c r="D23" s="56">
        <v>32.582484191212608</v>
      </c>
      <c r="E23" s="56">
        <v>49.522281511393132</v>
      </c>
    </row>
    <row r="24" spans="1:5" ht="15.75" x14ac:dyDescent="0.25">
      <c r="A24" s="84"/>
      <c r="B24" s="46" t="s">
        <v>154</v>
      </c>
      <c r="C24" s="56">
        <v>42.498868338084989</v>
      </c>
      <c r="D24" s="56">
        <v>21.242139915198312</v>
      </c>
      <c r="E24" s="56">
        <v>31.626564451927781</v>
      </c>
    </row>
    <row r="25" spans="1:5" ht="15.75" x14ac:dyDescent="0.25">
      <c r="A25" s="84"/>
      <c r="B25" s="46" t="s">
        <v>155</v>
      </c>
      <c r="C25" s="56">
        <v>66.653082017320429</v>
      </c>
      <c r="D25" s="56">
        <v>49.431179459508073</v>
      </c>
      <c r="E25" s="56">
        <v>54.70456105322269</v>
      </c>
    </row>
    <row r="26" spans="1:5" ht="15.75" x14ac:dyDescent="0.25">
      <c r="A26" s="84"/>
      <c r="B26" s="46" t="s">
        <v>156</v>
      </c>
      <c r="C26" s="56">
        <v>56.350565763521232</v>
      </c>
      <c r="D26" s="56">
        <v>52.220109607426458</v>
      </c>
      <c r="E26" s="56">
        <v>53.557533129973699</v>
      </c>
    </row>
    <row r="27" spans="1:5" ht="15.75" x14ac:dyDescent="0.25">
      <c r="A27" s="84"/>
      <c r="B27" s="46" t="s">
        <v>157</v>
      </c>
      <c r="C27" s="56">
        <v>44.232340093049686</v>
      </c>
      <c r="D27" s="56">
        <v>35.879518315381695</v>
      </c>
      <c r="E27" s="56">
        <v>37.209453556393079</v>
      </c>
    </row>
    <row r="28" spans="1:5" ht="15.75" x14ac:dyDescent="0.25">
      <c r="A28" s="84" t="s">
        <v>158</v>
      </c>
      <c r="B28" s="46" t="s">
        <v>159</v>
      </c>
      <c r="C28" s="56">
        <v>42.01940035273369</v>
      </c>
      <c r="D28" s="56">
        <v>52.960526315789465</v>
      </c>
      <c r="E28" s="56">
        <v>46.896383186705769</v>
      </c>
    </row>
    <row r="29" spans="1:5" ht="15.75" x14ac:dyDescent="0.25">
      <c r="A29" s="84"/>
      <c r="B29" s="46" t="s">
        <v>160</v>
      </c>
      <c r="C29" s="56">
        <v>67.655555075434947</v>
      </c>
      <c r="D29" s="56">
        <v>56.989079910148341</v>
      </c>
      <c r="E29" s="56">
        <v>64.439019428338923</v>
      </c>
    </row>
    <row r="30" spans="1:5" ht="15.75" x14ac:dyDescent="0.25">
      <c r="A30" s="84"/>
      <c r="B30" s="46" t="s">
        <v>63</v>
      </c>
      <c r="C30" s="56">
        <v>63.735264039551033</v>
      </c>
      <c r="D30" s="56">
        <v>51.59092288424084</v>
      </c>
      <c r="E30" s="56">
        <v>57.273453187566794</v>
      </c>
    </row>
    <row r="31" spans="1:5" ht="15.75" x14ac:dyDescent="0.25">
      <c r="A31" s="84"/>
      <c r="B31" s="46" t="s">
        <v>161</v>
      </c>
      <c r="C31" s="56">
        <v>59.427696204768708</v>
      </c>
      <c r="D31" s="56">
        <v>40.083856481693623</v>
      </c>
      <c r="E31" s="56">
        <v>54.722816637688908</v>
      </c>
    </row>
    <row r="32" spans="1:5" ht="15.75" x14ac:dyDescent="0.25">
      <c r="A32" s="84"/>
      <c r="B32" s="46" t="s">
        <v>162</v>
      </c>
      <c r="C32" s="56">
        <v>57.395796464361268</v>
      </c>
      <c r="D32" s="56">
        <v>26.94287831469871</v>
      </c>
      <c r="E32" s="56">
        <v>41.52753555151201</v>
      </c>
    </row>
    <row r="33" spans="1:5" ht="15.75" x14ac:dyDescent="0.25">
      <c r="A33" s="84"/>
      <c r="B33" s="46" t="s">
        <v>83</v>
      </c>
      <c r="C33" s="56">
        <v>46.280666166370473</v>
      </c>
      <c r="D33" s="56">
        <v>29.446383759841599</v>
      </c>
      <c r="E33" s="56">
        <v>36.661232385058831</v>
      </c>
    </row>
    <row r="34" spans="1:5" ht="15.75" x14ac:dyDescent="0.25">
      <c r="A34" s="84"/>
      <c r="B34" s="46" t="s">
        <v>163</v>
      </c>
      <c r="C34" s="56">
        <v>27.084878795855367</v>
      </c>
      <c r="D34" s="56">
        <v>20.554019188283096</v>
      </c>
      <c r="E34" s="56">
        <v>22.519162295371167</v>
      </c>
    </row>
    <row r="35" spans="1:5" ht="15.75" x14ac:dyDescent="0.25">
      <c r="A35" s="49"/>
      <c r="B35" s="49" t="s">
        <v>20</v>
      </c>
      <c r="C35" s="57">
        <v>57.071965017354962</v>
      </c>
      <c r="D35" s="57">
        <v>30.948015775881672</v>
      </c>
      <c r="E35" s="57">
        <v>43.944126933108343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8.140625" customWidth="1"/>
    <col min="2" max="2" width="40.42578125" customWidth="1"/>
    <col min="3" max="3" width="13.7109375" customWidth="1"/>
    <col min="4" max="4" width="12.28515625" customWidth="1"/>
    <col min="5" max="5" width="14.140625" customWidth="1"/>
  </cols>
  <sheetData>
    <row r="1" spans="1:5" ht="39" customHeight="1" x14ac:dyDescent="0.25">
      <c r="A1" s="85" t="s">
        <v>197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47">
        <v>215644</v>
      </c>
      <c r="D3" s="47">
        <v>85030</v>
      </c>
      <c r="E3" s="47">
        <v>300674</v>
      </c>
    </row>
    <row r="4" spans="1:5" ht="15.75" x14ac:dyDescent="0.25">
      <c r="A4" s="84"/>
      <c r="B4" s="46" t="s">
        <v>121</v>
      </c>
      <c r="C4" s="47">
        <v>613318</v>
      </c>
      <c r="D4" s="47">
        <v>401184</v>
      </c>
      <c r="E4" s="47">
        <v>1014502</v>
      </c>
    </row>
    <row r="5" spans="1:5" ht="15.75" x14ac:dyDescent="0.25">
      <c r="A5" s="84"/>
      <c r="B5" s="46" t="s">
        <v>122</v>
      </c>
      <c r="C5" s="47">
        <v>651076</v>
      </c>
      <c r="D5" s="47">
        <v>288968</v>
      </c>
      <c r="E5" s="47">
        <v>940044</v>
      </c>
    </row>
    <row r="6" spans="1:5" ht="15.75" x14ac:dyDescent="0.25">
      <c r="A6" s="84"/>
      <c r="B6" s="46" t="s">
        <v>25</v>
      </c>
      <c r="C6" s="47">
        <v>326538</v>
      </c>
      <c r="D6" s="47">
        <v>162884</v>
      </c>
      <c r="E6" s="47">
        <v>489422</v>
      </c>
    </row>
    <row r="7" spans="1:5" ht="15.75" x14ac:dyDescent="0.25">
      <c r="A7" s="84"/>
      <c r="B7" s="46" t="s">
        <v>21</v>
      </c>
      <c r="C7" s="47">
        <v>43344</v>
      </c>
      <c r="D7" s="47">
        <v>39576</v>
      </c>
      <c r="E7" s="47">
        <v>82920</v>
      </c>
    </row>
    <row r="8" spans="1:5" ht="15.75" x14ac:dyDescent="0.25">
      <c r="A8" s="84" t="s">
        <v>140</v>
      </c>
      <c r="B8" s="46" t="s">
        <v>43</v>
      </c>
      <c r="C8" s="47">
        <v>531638</v>
      </c>
      <c r="D8" s="47">
        <v>271220</v>
      </c>
      <c r="E8" s="47">
        <v>802858</v>
      </c>
    </row>
    <row r="9" spans="1:5" ht="15.75" x14ac:dyDescent="0.25">
      <c r="A9" s="84"/>
      <c r="B9" s="46" t="s">
        <v>117</v>
      </c>
      <c r="C9" s="47">
        <v>1318282</v>
      </c>
      <c r="D9" s="47">
        <v>706422</v>
      </c>
      <c r="E9" s="47">
        <v>2024704</v>
      </c>
    </row>
    <row r="10" spans="1:5" ht="15.75" x14ac:dyDescent="0.25">
      <c r="A10" s="84" t="s">
        <v>141</v>
      </c>
      <c r="B10" s="46" t="s">
        <v>131</v>
      </c>
      <c r="C10" s="47">
        <v>77689</v>
      </c>
      <c r="D10" s="47">
        <v>58480</v>
      </c>
      <c r="E10" s="47">
        <v>136169</v>
      </c>
    </row>
    <row r="11" spans="1:5" ht="15.75" x14ac:dyDescent="0.25">
      <c r="A11" s="84"/>
      <c r="B11" s="46" t="s">
        <v>80</v>
      </c>
      <c r="C11" s="47">
        <v>161952</v>
      </c>
      <c r="D11" s="47">
        <v>70553</v>
      </c>
      <c r="E11" s="47">
        <v>232505</v>
      </c>
    </row>
    <row r="12" spans="1:5" ht="15.75" x14ac:dyDescent="0.25">
      <c r="A12" s="84"/>
      <c r="B12" s="46" t="s">
        <v>81</v>
      </c>
      <c r="C12" s="47">
        <v>245117</v>
      </c>
      <c r="D12" s="47">
        <v>108815</v>
      </c>
      <c r="E12" s="47">
        <v>353932</v>
      </c>
    </row>
    <row r="13" spans="1:5" ht="15.75" x14ac:dyDescent="0.25">
      <c r="A13" s="84"/>
      <c r="B13" s="46" t="s">
        <v>142</v>
      </c>
      <c r="C13" s="47">
        <v>275294</v>
      </c>
      <c r="D13" s="47">
        <v>115058</v>
      </c>
      <c r="E13" s="47">
        <v>390352</v>
      </c>
    </row>
    <row r="14" spans="1:5" ht="15.75" x14ac:dyDescent="0.25">
      <c r="A14" s="84"/>
      <c r="B14" s="46" t="s">
        <v>143</v>
      </c>
      <c r="C14" s="47">
        <v>231018</v>
      </c>
      <c r="D14" s="47">
        <v>123509</v>
      </c>
      <c r="E14" s="47">
        <v>354527</v>
      </c>
    </row>
    <row r="15" spans="1:5" ht="15.75" x14ac:dyDescent="0.25">
      <c r="A15" s="84"/>
      <c r="B15" s="46" t="s">
        <v>144</v>
      </c>
      <c r="C15" s="47">
        <v>203907</v>
      </c>
      <c r="D15" s="47">
        <v>118837</v>
      </c>
      <c r="E15" s="47">
        <v>322744</v>
      </c>
    </row>
    <row r="16" spans="1:5" ht="15.75" x14ac:dyDescent="0.25">
      <c r="A16" s="84"/>
      <c r="B16" s="46" t="s">
        <v>145</v>
      </c>
      <c r="C16" s="47">
        <v>172182</v>
      </c>
      <c r="D16" s="47">
        <v>119214</v>
      </c>
      <c r="E16" s="47">
        <v>291396</v>
      </c>
    </row>
    <row r="17" spans="1:5" ht="15.75" x14ac:dyDescent="0.25">
      <c r="A17" s="84"/>
      <c r="B17" s="46" t="s">
        <v>146</v>
      </c>
      <c r="C17" s="47">
        <v>159012</v>
      </c>
      <c r="D17" s="47">
        <v>92936</v>
      </c>
      <c r="E17" s="47">
        <v>251948</v>
      </c>
    </row>
    <row r="18" spans="1:5" ht="15.75" x14ac:dyDescent="0.25">
      <c r="A18" s="84"/>
      <c r="B18" s="46" t="s">
        <v>147</v>
      </c>
      <c r="C18" s="47">
        <v>150230</v>
      </c>
      <c r="D18" s="47">
        <v>78247</v>
      </c>
      <c r="E18" s="47">
        <v>228477</v>
      </c>
    </row>
    <row r="19" spans="1:5" ht="15.75" x14ac:dyDescent="0.25">
      <c r="A19" s="84"/>
      <c r="B19" s="46" t="s">
        <v>148</v>
      </c>
      <c r="C19" s="47">
        <v>103910</v>
      </c>
      <c r="D19" s="47">
        <v>53387</v>
      </c>
      <c r="E19" s="47">
        <v>157297</v>
      </c>
    </row>
    <row r="20" spans="1:5" ht="15.75" x14ac:dyDescent="0.25">
      <c r="A20" s="84"/>
      <c r="B20" s="46" t="s">
        <v>149</v>
      </c>
      <c r="C20" s="47">
        <v>45777</v>
      </c>
      <c r="D20" s="47">
        <v>23009</v>
      </c>
      <c r="E20" s="47">
        <v>68786</v>
      </c>
    </row>
    <row r="21" spans="1:5" ht="15.75" x14ac:dyDescent="0.25">
      <c r="A21" s="84"/>
      <c r="B21" s="46" t="s">
        <v>150</v>
      </c>
      <c r="C21" s="47">
        <v>23832</v>
      </c>
      <c r="D21" s="47">
        <v>15597</v>
      </c>
      <c r="E21" s="47">
        <v>39429</v>
      </c>
    </row>
    <row r="22" spans="1:5" ht="15.75" x14ac:dyDescent="0.25">
      <c r="A22" s="84" t="s">
        <v>151</v>
      </c>
      <c r="B22" s="46" t="s">
        <v>152</v>
      </c>
      <c r="C22" s="47">
        <v>246550</v>
      </c>
      <c r="D22" s="47">
        <v>84533</v>
      </c>
      <c r="E22" s="47">
        <v>331083</v>
      </c>
    </row>
    <row r="23" spans="1:5" ht="15.75" x14ac:dyDescent="0.25">
      <c r="A23" s="84"/>
      <c r="B23" s="46" t="s">
        <v>153</v>
      </c>
      <c r="C23" s="47">
        <v>1504480</v>
      </c>
      <c r="D23" s="47">
        <v>715496</v>
      </c>
      <c r="E23" s="47">
        <v>2219976</v>
      </c>
    </row>
    <row r="24" spans="1:5" ht="15.75" x14ac:dyDescent="0.25">
      <c r="A24" s="84"/>
      <c r="B24" s="46" t="s">
        <v>154</v>
      </c>
      <c r="C24" s="47">
        <v>49062</v>
      </c>
      <c r="D24" s="47">
        <v>25980</v>
      </c>
      <c r="E24" s="47">
        <v>75042</v>
      </c>
    </row>
    <row r="25" spans="1:5" ht="15.75" x14ac:dyDescent="0.25">
      <c r="A25" s="84"/>
      <c r="B25" s="46" t="s">
        <v>155</v>
      </c>
      <c r="C25" s="47">
        <v>5684</v>
      </c>
      <c r="D25" s="47">
        <v>9506</v>
      </c>
      <c r="E25" s="47">
        <v>15190</v>
      </c>
    </row>
    <row r="26" spans="1:5" ht="15.75" x14ac:dyDescent="0.25">
      <c r="A26" s="84"/>
      <c r="B26" s="46" t="s">
        <v>156</v>
      </c>
      <c r="C26" s="47">
        <v>20211</v>
      </c>
      <c r="D26" s="47">
        <v>40110</v>
      </c>
      <c r="E26" s="47">
        <v>60321</v>
      </c>
    </row>
    <row r="27" spans="1:5" ht="15.75" x14ac:dyDescent="0.25">
      <c r="A27" s="84"/>
      <c r="B27" s="46" t="s">
        <v>157</v>
      </c>
      <c r="C27" s="47">
        <v>23933</v>
      </c>
      <c r="D27" s="47">
        <v>102017</v>
      </c>
      <c r="E27" s="47">
        <v>125950</v>
      </c>
    </row>
    <row r="28" spans="1:5" ht="15.75" x14ac:dyDescent="0.25">
      <c r="A28" s="84" t="s">
        <v>158</v>
      </c>
      <c r="B28" s="46" t="s">
        <v>159</v>
      </c>
      <c r="C28" s="47">
        <v>953</v>
      </c>
      <c r="D28" s="47">
        <v>966</v>
      </c>
      <c r="E28" s="47">
        <v>1919</v>
      </c>
    </row>
    <row r="29" spans="1:5" ht="15.75" x14ac:dyDescent="0.25">
      <c r="A29" s="84"/>
      <c r="B29" s="46" t="s">
        <v>160</v>
      </c>
      <c r="C29" s="47">
        <v>409022</v>
      </c>
      <c r="D29" s="47">
        <v>146883</v>
      </c>
      <c r="E29" s="47">
        <v>555905</v>
      </c>
    </row>
    <row r="30" spans="1:5" ht="15.75" x14ac:dyDescent="0.25">
      <c r="A30" s="84"/>
      <c r="B30" s="46" t="s">
        <v>63</v>
      </c>
      <c r="C30" s="47">
        <v>96158</v>
      </c>
      <c r="D30" s="47">
        <v>87100</v>
      </c>
      <c r="E30" s="47">
        <v>183258</v>
      </c>
    </row>
    <row r="31" spans="1:5" ht="15.75" x14ac:dyDescent="0.25">
      <c r="A31" s="84"/>
      <c r="B31" s="46" t="s">
        <v>161</v>
      </c>
      <c r="C31" s="47">
        <v>74555</v>
      </c>
      <c r="D31" s="47">
        <v>15487</v>
      </c>
      <c r="E31" s="47">
        <v>90042</v>
      </c>
    </row>
    <row r="32" spans="1:5" ht="15.75" x14ac:dyDescent="0.25">
      <c r="A32" s="84"/>
      <c r="B32" s="46" t="s">
        <v>162</v>
      </c>
      <c r="C32" s="47">
        <v>1009110</v>
      </c>
      <c r="D32" s="47">
        <v>490882</v>
      </c>
      <c r="E32" s="47">
        <v>1499992</v>
      </c>
    </row>
    <row r="33" spans="1:5" ht="15.75" x14ac:dyDescent="0.25">
      <c r="A33" s="84"/>
      <c r="B33" s="46" t="s">
        <v>83</v>
      </c>
      <c r="C33" s="47">
        <v>240571</v>
      </c>
      <c r="D33" s="47">
        <v>201653</v>
      </c>
      <c r="E33" s="47">
        <v>442224</v>
      </c>
    </row>
    <row r="34" spans="1:5" ht="15.75" x14ac:dyDescent="0.25">
      <c r="A34" s="84"/>
      <c r="B34" s="46" t="s">
        <v>163</v>
      </c>
      <c r="C34" s="47">
        <v>19551</v>
      </c>
      <c r="D34" s="47">
        <v>34671</v>
      </c>
      <c r="E34" s="47">
        <v>54222</v>
      </c>
    </row>
    <row r="35" spans="1:5" ht="15.75" x14ac:dyDescent="0.25">
      <c r="A35" s="49"/>
      <c r="B35" s="49" t="s">
        <v>20</v>
      </c>
      <c r="C35" s="50">
        <v>1849920</v>
      </c>
      <c r="D35" s="50">
        <v>977642</v>
      </c>
      <c r="E35" s="50">
        <v>2827562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4.85546875" customWidth="1"/>
    <col min="2" max="2" width="39" customWidth="1"/>
    <col min="3" max="5" width="11.28515625" customWidth="1"/>
  </cols>
  <sheetData>
    <row r="1" spans="1:5" ht="36.75" customHeight="1" x14ac:dyDescent="0.25">
      <c r="A1" s="85" t="s">
        <v>165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2">
        <v>54.666629486071216</v>
      </c>
      <c r="D3" s="52">
        <v>20.594411437733573</v>
      </c>
      <c r="E3" s="52">
        <v>37.242088313618623</v>
      </c>
    </row>
    <row r="4" spans="1:5" ht="15.75" x14ac:dyDescent="0.25">
      <c r="A4" s="84"/>
      <c r="B4" s="46" t="s">
        <v>121</v>
      </c>
      <c r="C4" s="52">
        <v>65.424773852193212</v>
      </c>
      <c r="D4" s="52">
        <v>39.022454369045363</v>
      </c>
      <c r="E4" s="52">
        <v>51.614810292415513</v>
      </c>
    </row>
    <row r="5" spans="1:5" ht="15.75" x14ac:dyDescent="0.25">
      <c r="A5" s="84"/>
      <c r="B5" s="46" t="s">
        <v>122</v>
      </c>
      <c r="C5" s="52">
        <v>49.811869295447067</v>
      </c>
      <c r="D5" s="52">
        <v>23.675577535042098</v>
      </c>
      <c r="E5" s="52">
        <v>37.191140060816537</v>
      </c>
    </row>
    <row r="6" spans="1:5" ht="15.75" x14ac:dyDescent="0.25">
      <c r="A6" s="84"/>
      <c r="B6" s="46" t="s">
        <v>25</v>
      </c>
      <c r="C6" s="52">
        <v>46.395232858494666</v>
      </c>
      <c r="D6" s="52">
        <v>22.896872421388821</v>
      </c>
      <c r="E6" s="52">
        <v>34.583263555160791</v>
      </c>
    </row>
    <row r="7" spans="1:5" ht="15.75" x14ac:dyDescent="0.25">
      <c r="A7" s="84"/>
      <c r="B7" s="46" t="s">
        <v>21</v>
      </c>
      <c r="C7" s="52">
        <v>58.049740849371211</v>
      </c>
      <c r="D7" s="52">
        <v>49.952037158580296</v>
      </c>
      <c r="E7" s="52">
        <v>53.880892816530753</v>
      </c>
    </row>
    <row r="8" spans="1:5" ht="15.75" x14ac:dyDescent="0.25">
      <c r="A8" s="84" t="s">
        <v>140</v>
      </c>
      <c r="B8" s="46" t="s">
        <v>43</v>
      </c>
      <c r="C8" s="52">
        <v>54.457715315905929</v>
      </c>
      <c r="D8" s="52">
        <v>26.163222546558806</v>
      </c>
      <c r="E8" s="52">
        <v>39.885915049337122</v>
      </c>
    </row>
    <row r="9" spans="1:5" ht="15.75" x14ac:dyDescent="0.25">
      <c r="A9" s="84"/>
      <c r="B9" s="46" t="s">
        <v>117</v>
      </c>
      <c r="C9" s="52">
        <v>54.000817621965361</v>
      </c>
      <c r="D9" s="52">
        <v>29.245870039607379</v>
      </c>
      <c r="E9" s="52">
        <v>41.689012155410531</v>
      </c>
    </row>
    <row r="10" spans="1:5" ht="15.75" x14ac:dyDescent="0.25">
      <c r="A10" s="84" t="s">
        <v>141</v>
      </c>
      <c r="B10" s="46" t="s">
        <v>131</v>
      </c>
      <c r="C10" s="52">
        <v>16.336525399849439</v>
      </c>
      <c r="D10" s="52">
        <v>12.220274203895526</v>
      </c>
      <c r="E10" s="52">
        <v>14.271939193147908</v>
      </c>
    </row>
    <row r="11" spans="1:5" ht="15.75" x14ac:dyDescent="0.25">
      <c r="A11" s="84"/>
      <c r="B11" s="46" t="s">
        <v>80</v>
      </c>
      <c r="C11" s="52">
        <v>43.332914145968175</v>
      </c>
      <c r="D11" s="52">
        <v>19.416778355409633</v>
      </c>
      <c r="E11" s="52">
        <v>31.543209876543209</v>
      </c>
    </row>
    <row r="12" spans="1:5" ht="15.75" x14ac:dyDescent="0.25">
      <c r="A12" s="84"/>
      <c r="B12" s="46" t="s">
        <v>81</v>
      </c>
      <c r="C12" s="52">
        <v>57.687347319171764</v>
      </c>
      <c r="D12" s="52">
        <v>27.903356916283517</v>
      </c>
      <c r="E12" s="52">
        <v>43.433794302698445</v>
      </c>
    </row>
    <row r="13" spans="1:5" ht="15.75" x14ac:dyDescent="0.25">
      <c r="A13" s="84"/>
      <c r="B13" s="46" t="s">
        <v>142</v>
      </c>
      <c r="C13" s="52">
        <v>69.200817457185309</v>
      </c>
      <c r="D13" s="52">
        <v>32.407326560330333</v>
      </c>
      <c r="E13" s="52">
        <v>51.849490473609826</v>
      </c>
    </row>
    <row r="14" spans="1:5" ht="15.75" x14ac:dyDescent="0.25">
      <c r="A14" s="84"/>
      <c r="B14" s="46" t="s">
        <v>143</v>
      </c>
      <c r="C14" s="52">
        <v>70.508629766973399</v>
      </c>
      <c r="D14" s="52">
        <v>35.614103887565676</v>
      </c>
      <c r="E14" s="52">
        <v>52.565895116414588</v>
      </c>
    </row>
    <row r="15" spans="1:5" ht="15.75" x14ac:dyDescent="0.25">
      <c r="A15" s="84"/>
      <c r="B15" s="46" t="s">
        <v>144</v>
      </c>
      <c r="C15" s="52">
        <v>70.792192642586343</v>
      </c>
      <c r="D15" s="52">
        <v>37.616764002975486</v>
      </c>
      <c r="E15" s="52">
        <v>53.438772350737061</v>
      </c>
    </row>
    <row r="16" spans="1:5" ht="15.75" x14ac:dyDescent="0.25">
      <c r="A16" s="84"/>
      <c r="B16" s="46" t="s">
        <v>145</v>
      </c>
      <c r="C16" s="52">
        <v>72.010137678371279</v>
      </c>
      <c r="D16" s="52">
        <v>42.57369169124842</v>
      </c>
      <c r="E16" s="52">
        <v>56.132037308861435</v>
      </c>
    </row>
    <row r="17" spans="1:5" ht="15.75" x14ac:dyDescent="0.25">
      <c r="A17" s="84"/>
      <c r="B17" s="46" t="s">
        <v>146</v>
      </c>
      <c r="C17" s="52">
        <v>64.00727776257105</v>
      </c>
      <c r="D17" s="52">
        <v>36.87248806770166</v>
      </c>
      <c r="E17" s="52">
        <v>50.341775313452217</v>
      </c>
    </row>
    <row r="18" spans="1:5" ht="15.75" x14ac:dyDescent="0.25">
      <c r="A18" s="84"/>
      <c r="B18" s="46" t="s">
        <v>147</v>
      </c>
      <c r="C18" s="52">
        <v>64.890804796295654</v>
      </c>
      <c r="D18" s="52">
        <v>34.021026452633954</v>
      </c>
      <c r="E18" s="52">
        <v>49.50661743675083</v>
      </c>
    </row>
    <row r="19" spans="1:5" ht="15.75" x14ac:dyDescent="0.25">
      <c r="A19" s="84"/>
      <c r="B19" s="46" t="s">
        <v>148</v>
      </c>
      <c r="C19" s="52">
        <v>53.070271761058649</v>
      </c>
      <c r="D19" s="52">
        <v>26.075510403438507</v>
      </c>
      <c r="E19" s="52">
        <v>39.271527973695314</v>
      </c>
    </row>
    <row r="20" spans="1:5" ht="15.75" x14ac:dyDescent="0.25">
      <c r="A20" s="84"/>
      <c r="B20" s="46" t="s">
        <v>149</v>
      </c>
      <c r="C20" s="52">
        <v>35.578440135234914</v>
      </c>
      <c r="D20" s="52">
        <v>15.996134620866096</v>
      </c>
      <c r="E20" s="52">
        <v>25.24201301989681</v>
      </c>
    </row>
    <row r="21" spans="1:5" ht="15.75" x14ac:dyDescent="0.25">
      <c r="A21" s="84"/>
      <c r="B21" s="46" t="s">
        <v>150</v>
      </c>
      <c r="C21" s="52">
        <v>27.629061989171895</v>
      </c>
      <c r="D21" s="52">
        <v>16.984275633766007</v>
      </c>
      <c r="E21" s="52">
        <v>22.140053568721257</v>
      </c>
    </row>
    <row r="22" spans="1:5" ht="15.75" x14ac:dyDescent="0.25">
      <c r="A22" s="84" t="s">
        <v>151</v>
      </c>
      <c r="B22" s="46" t="s">
        <v>152</v>
      </c>
      <c r="C22" s="52">
        <v>28.924146118850025</v>
      </c>
      <c r="D22" s="52">
        <v>15.667344393187644</v>
      </c>
      <c r="E22" s="52">
        <v>23.785535554053265</v>
      </c>
    </row>
    <row r="23" spans="1:5" ht="15.75" x14ac:dyDescent="0.25">
      <c r="A23" s="84"/>
      <c r="B23" s="46" t="s">
        <v>153</v>
      </c>
      <c r="C23" s="52">
        <v>64.445988446259179</v>
      </c>
      <c r="D23" s="52">
        <v>30.05480043584955</v>
      </c>
      <c r="E23" s="52">
        <v>47.082067900710904</v>
      </c>
    </row>
    <row r="24" spans="1:5" ht="15.75" x14ac:dyDescent="0.25">
      <c r="A24" s="84"/>
      <c r="B24" s="46" t="s">
        <v>154</v>
      </c>
      <c r="C24" s="52">
        <v>38.962524122267133</v>
      </c>
      <c r="D24" s="52">
        <v>19.70615229412077</v>
      </c>
      <c r="E24" s="52">
        <v>29.113354386672768</v>
      </c>
    </row>
    <row r="25" spans="1:5" ht="15.75" x14ac:dyDescent="0.25">
      <c r="A25" s="84"/>
      <c r="B25" s="46" t="s">
        <v>155</v>
      </c>
      <c r="C25" s="52">
        <v>57.911360163015793</v>
      </c>
      <c r="D25" s="52">
        <v>42.744727730563426</v>
      </c>
      <c r="E25" s="52">
        <v>47.388781431334621</v>
      </c>
    </row>
    <row r="26" spans="1:5" ht="15.75" x14ac:dyDescent="0.25">
      <c r="A26" s="84"/>
      <c r="B26" s="46" t="s">
        <v>156</v>
      </c>
      <c r="C26" s="52">
        <v>52.452507007162872</v>
      </c>
      <c r="D26" s="52">
        <v>49.845282034075233</v>
      </c>
      <c r="E26" s="52">
        <v>50.689490004285673</v>
      </c>
    </row>
    <row r="27" spans="1:5" ht="15.75" x14ac:dyDescent="0.25">
      <c r="A27" s="84"/>
      <c r="B27" s="46" t="s">
        <v>157</v>
      </c>
      <c r="C27" s="52">
        <v>42.49920090918777</v>
      </c>
      <c r="D27" s="52">
        <v>34.306073517098056</v>
      </c>
      <c r="E27" s="52">
        <v>35.610582237967471</v>
      </c>
    </row>
    <row r="28" spans="1:5" ht="15.75" x14ac:dyDescent="0.25">
      <c r="A28" s="84" t="s">
        <v>158</v>
      </c>
      <c r="B28" s="46" t="s">
        <v>159</v>
      </c>
      <c r="C28" s="52">
        <v>42.01940035273369</v>
      </c>
      <c r="D28" s="52">
        <v>52.960526315789465</v>
      </c>
      <c r="E28" s="52">
        <v>46.896383186705769</v>
      </c>
    </row>
    <row r="29" spans="1:5" ht="15.75" x14ac:dyDescent="0.25">
      <c r="A29" s="84"/>
      <c r="B29" s="46" t="s">
        <v>160</v>
      </c>
      <c r="C29" s="52">
        <v>65.459963542841962</v>
      </c>
      <c r="D29" s="52">
        <v>54.445877721682265</v>
      </c>
      <c r="E29" s="52">
        <v>62.138603945134307</v>
      </c>
    </row>
    <row r="30" spans="1:5" ht="15.75" x14ac:dyDescent="0.25">
      <c r="A30" s="84"/>
      <c r="B30" s="46" t="s">
        <v>63</v>
      </c>
      <c r="C30" s="52">
        <v>60.329131872337491</v>
      </c>
      <c r="D30" s="52">
        <v>48.05596782291569</v>
      </c>
      <c r="E30" s="52">
        <v>53.798776406486695</v>
      </c>
    </row>
    <row r="31" spans="1:5" ht="15.75" x14ac:dyDescent="0.25">
      <c r="A31" s="84"/>
      <c r="B31" s="46" t="s">
        <v>161</v>
      </c>
      <c r="C31" s="52">
        <v>54.899780562878306</v>
      </c>
      <c r="D31" s="52">
        <v>35.483205792054257</v>
      </c>
      <c r="E31" s="52">
        <v>50.177210111007085</v>
      </c>
    </row>
    <row r="32" spans="1:5" ht="15.75" x14ac:dyDescent="0.25">
      <c r="A32" s="84"/>
      <c r="B32" s="46" t="s">
        <v>162</v>
      </c>
      <c r="C32" s="52">
        <v>54.529243455447876</v>
      </c>
      <c r="D32" s="52">
        <v>24.380070883098512</v>
      </c>
      <c r="E32" s="52">
        <v>38.819256835007707</v>
      </c>
    </row>
    <row r="33" spans="1:5" ht="15.75" x14ac:dyDescent="0.25">
      <c r="A33" s="84"/>
      <c r="B33" s="46" t="s">
        <v>83</v>
      </c>
      <c r="C33" s="52">
        <v>42.882454754982611</v>
      </c>
      <c r="D33" s="52">
        <v>26.959930371818235</v>
      </c>
      <c r="E33" s="52">
        <v>33.784017100416051</v>
      </c>
    </row>
    <row r="34" spans="1:5" ht="15.75" x14ac:dyDescent="0.25">
      <c r="A34" s="84"/>
      <c r="B34" s="46" t="s">
        <v>163</v>
      </c>
      <c r="C34" s="52">
        <v>23.392519562564313</v>
      </c>
      <c r="D34" s="52">
        <v>17.854990962040571</v>
      </c>
      <c r="E34" s="52">
        <v>19.521239635799382</v>
      </c>
    </row>
    <row r="35" spans="1:5" ht="15.75" x14ac:dyDescent="0.25">
      <c r="A35" s="49"/>
      <c r="B35" s="49" t="s">
        <v>20</v>
      </c>
      <c r="C35" s="53">
        <v>54.131335907950508</v>
      </c>
      <c r="D35" s="53">
        <v>28.320169867370776</v>
      </c>
      <c r="E35" s="53">
        <v>41.160678010315344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7.7109375" customWidth="1"/>
    <col min="2" max="2" width="37.85546875" customWidth="1"/>
    <col min="3" max="5" width="11.140625" customWidth="1"/>
  </cols>
  <sheetData>
    <row r="1" spans="1:5" ht="36.75" customHeight="1" x14ac:dyDescent="0.25">
      <c r="A1" s="85" t="s">
        <v>166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8">
        <v>94.61556011864019</v>
      </c>
      <c r="D3" s="58">
        <v>91.50980961913065</v>
      </c>
      <c r="E3" s="58">
        <v>93.71608459176835</v>
      </c>
    </row>
    <row r="4" spans="1:5" ht="15.75" x14ac:dyDescent="0.25">
      <c r="A4" s="84"/>
      <c r="B4" s="46" t="s">
        <v>121</v>
      </c>
      <c r="C4" s="58">
        <v>95.52034712131335</v>
      </c>
      <c r="D4" s="58">
        <v>92.106362755586986</v>
      </c>
      <c r="E4" s="58">
        <v>94.140474570986598</v>
      </c>
    </row>
    <row r="5" spans="1:5" ht="15.75" x14ac:dyDescent="0.25">
      <c r="A5" s="84"/>
      <c r="B5" s="46" t="s">
        <v>122</v>
      </c>
      <c r="C5" s="58">
        <v>94.558647112303973</v>
      </c>
      <c r="D5" s="58">
        <v>92.459108710676531</v>
      </c>
      <c r="E5" s="58">
        <v>93.903172380174169</v>
      </c>
    </row>
    <row r="6" spans="1:5" ht="15.75" x14ac:dyDescent="0.25">
      <c r="A6" s="84"/>
      <c r="B6" s="46" t="s">
        <v>25</v>
      </c>
      <c r="C6" s="58">
        <v>94.672569604508965</v>
      </c>
      <c r="D6" s="58">
        <v>88.728374079400368</v>
      </c>
      <c r="E6" s="58">
        <v>92.607793161257845</v>
      </c>
    </row>
    <row r="7" spans="1:5" ht="15.75" x14ac:dyDescent="0.25">
      <c r="A7" s="84"/>
      <c r="B7" s="46" t="s">
        <v>21</v>
      </c>
      <c r="C7" s="58">
        <v>92.293933522134438</v>
      </c>
      <c r="D7" s="58">
        <v>90.436690203605949</v>
      </c>
      <c r="E7" s="58">
        <v>91.398086504122389</v>
      </c>
    </row>
    <row r="8" spans="1:5" ht="15.75" x14ac:dyDescent="0.25">
      <c r="A8" s="84" t="s">
        <v>140</v>
      </c>
      <c r="B8" s="46" t="s">
        <v>43</v>
      </c>
      <c r="C8" s="58">
        <v>93.667170558615325</v>
      </c>
      <c r="D8" s="58">
        <v>90.721166711265724</v>
      </c>
      <c r="E8" s="58">
        <v>92.650788998109718</v>
      </c>
    </row>
    <row r="9" spans="1:5" ht="15.75" x14ac:dyDescent="0.25">
      <c r="A9" s="84"/>
      <c r="B9" s="46" t="s">
        <v>117</v>
      </c>
      <c r="C9" s="58">
        <v>95.331974287567618</v>
      </c>
      <c r="D9" s="58">
        <v>91.814899440861552</v>
      </c>
      <c r="E9" s="58">
        <v>94.074660201437482</v>
      </c>
    </row>
    <row r="10" spans="1:5" ht="15.75" x14ac:dyDescent="0.25">
      <c r="A10" s="84" t="s">
        <v>141</v>
      </c>
      <c r="B10" s="46" t="s">
        <v>131</v>
      </c>
      <c r="C10" s="58">
        <v>78.420664802608329</v>
      </c>
      <c r="D10" s="58">
        <v>78.837391140230267</v>
      </c>
      <c r="E10" s="58">
        <v>78.599093768939937</v>
      </c>
    </row>
    <row r="11" spans="1:5" ht="15.75" x14ac:dyDescent="0.25">
      <c r="A11" s="84"/>
      <c r="B11" s="46" t="s">
        <v>80</v>
      </c>
      <c r="C11" s="58">
        <v>92.097197026994749</v>
      </c>
      <c r="D11" s="58">
        <v>81.07769567565704</v>
      </c>
      <c r="E11" s="58">
        <v>88.449335788304396</v>
      </c>
    </row>
    <row r="12" spans="1:5" ht="15.75" x14ac:dyDescent="0.25">
      <c r="A12" s="84"/>
      <c r="B12" s="46" t="s">
        <v>81</v>
      </c>
      <c r="C12" s="58">
        <v>94.219599853933232</v>
      </c>
      <c r="D12" s="58">
        <v>88.502736862652597</v>
      </c>
      <c r="E12" s="58">
        <v>92.384875204251557</v>
      </c>
    </row>
    <row r="13" spans="1:5" ht="15.75" x14ac:dyDescent="0.25">
      <c r="A13" s="84"/>
      <c r="B13" s="46" t="s">
        <v>142</v>
      </c>
      <c r="C13" s="58">
        <v>95.821092934215102</v>
      </c>
      <c r="D13" s="58">
        <v>91.01465783874005</v>
      </c>
      <c r="E13" s="58">
        <v>94.352419649180476</v>
      </c>
    </row>
    <row r="14" spans="1:5" ht="15.75" x14ac:dyDescent="0.25">
      <c r="A14" s="84"/>
      <c r="B14" s="46" t="s">
        <v>143</v>
      </c>
      <c r="C14" s="58">
        <v>94.755623369591973</v>
      </c>
      <c r="D14" s="58">
        <v>92.464850944045992</v>
      </c>
      <c r="E14" s="58">
        <v>93.944798053940616</v>
      </c>
    </row>
    <row r="15" spans="1:5" ht="15.75" x14ac:dyDescent="0.25">
      <c r="A15" s="84"/>
      <c r="B15" s="46" t="s">
        <v>144</v>
      </c>
      <c r="C15" s="58">
        <v>97.886793177443124</v>
      </c>
      <c r="D15" s="58">
        <v>92.194603484926063</v>
      </c>
      <c r="E15" s="58">
        <v>95.710943129887568</v>
      </c>
    </row>
    <row r="16" spans="1:5" ht="15.75" x14ac:dyDescent="0.25">
      <c r="A16" s="84"/>
      <c r="B16" s="46" t="s">
        <v>145</v>
      </c>
      <c r="C16" s="58">
        <v>96.153996504140864</v>
      </c>
      <c r="D16" s="58">
        <v>96.692405022223653</v>
      </c>
      <c r="E16" s="58">
        <v>96.373540238324381</v>
      </c>
    </row>
    <row r="17" spans="1:5" ht="15.75" x14ac:dyDescent="0.25">
      <c r="A17" s="84"/>
      <c r="B17" s="46" t="s">
        <v>146</v>
      </c>
      <c r="C17" s="58">
        <v>98.036338526606542</v>
      </c>
      <c r="D17" s="58">
        <v>95.828091810851504</v>
      </c>
      <c r="E17" s="58">
        <v>97.210036306953882</v>
      </c>
    </row>
    <row r="18" spans="1:5" ht="15.75" x14ac:dyDescent="0.25">
      <c r="A18" s="84"/>
      <c r="B18" s="46" t="s">
        <v>147</v>
      </c>
      <c r="C18" s="58">
        <v>96.543259065992331</v>
      </c>
      <c r="D18" s="58">
        <v>97.740331767762569</v>
      </c>
      <c r="E18" s="58">
        <v>96.949907707975299</v>
      </c>
    </row>
    <row r="19" spans="1:5" ht="15.75" x14ac:dyDescent="0.25">
      <c r="A19" s="84"/>
      <c r="B19" s="46" t="s">
        <v>148</v>
      </c>
      <c r="C19" s="58">
        <v>95.515171570655127</v>
      </c>
      <c r="D19" s="58">
        <v>96.196259324660346</v>
      </c>
      <c r="E19" s="58">
        <v>95.745250689342427</v>
      </c>
    </row>
    <row r="20" spans="1:5" ht="15.75" x14ac:dyDescent="0.25">
      <c r="A20" s="84"/>
      <c r="B20" s="46" t="s">
        <v>149</v>
      </c>
      <c r="C20" s="58">
        <v>98.582965435555082</v>
      </c>
      <c r="D20" s="58">
        <v>96.288081687311688</v>
      </c>
      <c r="E20" s="58">
        <v>97.803244657405699</v>
      </c>
    </row>
    <row r="21" spans="1:5" ht="15.75" x14ac:dyDescent="0.25">
      <c r="A21" s="84"/>
      <c r="B21" s="46" t="s">
        <v>150</v>
      </c>
      <c r="C21" s="58">
        <v>100</v>
      </c>
      <c r="D21" s="58">
        <v>100</v>
      </c>
      <c r="E21" s="58">
        <v>100</v>
      </c>
    </row>
    <row r="22" spans="1:5" ht="15.75" x14ac:dyDescent="0.25">
      <c r="A22" s="84" t="s">
        <v>151</v>
      </c>
      <c r="B22" s="46" t="s">
        <v>152</v>
      </c>
      <c r="C22" s="58">
        <v>86.699815734319827</v>
      </c>
      <c r="D22" s="58">
        <v>80.529093472545057</v>
      </c>
      <c r="E22" s="58">
        <v>85.036112024328105</v>
      </c>
    </row>
    <row r="23" spans="1:5" ht="15.75" x14ac:dyDescent="0.25">
      <c r="A23" s="84"/>
      <c r="B23" s="46" t="s">
        <v>153</v>
      </c>
      <c r="C23" s="58">
        <v>96.480359941617223</v>
      </c>
      <c r="D23" s="58">
        <v>92.242200623718034</v>
      </c>
      <c r="E23" s="58">
        <v>95.072493560053701</v>
      </c>
    </row>
    <row r="24" spans="1:5" ht="22.5" customHeight="1" x14ac:dyDescent="0.25">
      <c r="A24" s="84"/>
      <c r="B24" s="46" t="s">
        <v>154</v>
      </c>
      <c r="C24" s="58">
        <v>91.678968513500891</v>
      </c>
      <c r="D24" s="58">
        <v>92.769148366363154</v>
      </c>
      <c r="E24" s="58">
        <v>92.053483807654573</v>
      </c>
    </row>
    <row r="25" spans="1:5" ht="15.75" x14ac:dyDescent="0.25">
      <c r="A25" s="84"/>
      <c r="B25" s="46" t="s">
        <v>155</v>
      </c>
      <c r="C25" s="58">
        <v>86.88474472638336</v>
      </c>
      <c r="D25" s="58">
        <v>86.47321022468843</v>
      </c>
      <c r="E25" s="58">
        <v>86.626746506986024</v>
      </c>
    </row>
    <row r="26" spans="1:5" ht="15.75" x14ac:dyDescent="0.25">
      <c r="A26" s="84"/>
      <c r="B26" s="46" t="s">
        <v>156</v>
      </c>
      <c r="C26" s="58">
        <v>93.082485147146869</v>
      </c>
      <c r="D26" s="58">
        <v>95.45227386306847</v>
      </c>
      <c r="E26" s="58">
        <v>94.644930492358867</v>
      </c>
    </row>
    <row r="27" spans="1:5" ht="15.75" x14ac:dyDescent="0.25">
      <c r="A27" s="84"/>
      <c r="B27" s="46" t="s">
        <v>157</v>
      </c>
      <c r="C27" s="58">
        <v>96.081737524589499</v>
      </c>
      <c r="D27" s="58">
        <v>95.614643473044907</v>
      </c>
      <c r="E27" s="58">
        <v>95.703050795942403</v>
      </c>
    </row>
    <row r="28" spans="1:5" ht="15.75" x14ac:dyDescent="0.25">
      <c r="A28" s="84" t="s">
        <v>158</v>
      </c>
      <c r="B28" s="46" t="s">
        <v>159</v>
      </c>
      <c r="C28" s="58">
        <v>100</v>
      </c>
      <c r="D28" s="58">
        <v>100</v>
      </c>
      <c r="E28" s="58">
        <v>100</v>
      </c>
    </row>
    <row r="29" spans="1:5" ht="15.75" x14ac:dyDescent="0.25">
      <c r="A29" s="84"/>
      <c r="B29" s="46" t="s">
        <v>160</v>
      </c>
      <c r="C29" s="58">
        <v>96.754750544659728</v>
      </c>
      <c r="D29" s="58">
        <v>95.537386824851694</v>
      </c>
      <c r="E29" s="58">
        <v>96.430089247768805</v>
      </c>
    </row>
    <row r="30" spans="1:5" ht="15.75" x14ac:dyDescent="0.25">
      <c r="A30" s="84"/>
      <c r="B30" s="46" t="s">
        <v>63</v>
      </c>
      <c r="C30" s="58">
        <v>94.655812259442641</v>
      </c>
      <c r="D30" s="58">
        <v>93.148106558867255</v>
      </c>
      <c r="E30" s="58">
        <v>93.933180928167957</v>
      </c>
    </row>
    <row r="31" spans="1:5" ht="15.75" x14ac:dyDescent="0.25">
      <c r="A31" s="84"/>
      <c r="B31" s="46" t="s">
        <v>161</v>
      </c>
      <c r="C31" s="58">
        <v>92.38079896907216</v>
      </c>
      <c r="D31" s="58">
        <v>88.52243498142326</v>
      </c>
      <c r="E31" s="58">
        <v>91.693398099776985</v>
      </c>
    </row>
    <row r="32" spans="1:5" ht="15.75" x14ac:dyDescent="0.25">
      <c r="A32" s="84"/>
      <c r="B32" s="46" t="s">
        <v>162</v>
      </c>
      <c r="C32" s="58">
        <v>95.005639462302213</v>
      </c>
      <c r="D32" s="58">
        <v>90.48799685888774</v>
      </c>
      <c r="E32" s="58">
        <v>93.478354348418122</v>
      </c>
    </row>
    <row r="33" spans="1:5" ht="15.75" x14ac:dyDescent="0.25">
      <c r="A33" s="84"/>
      <c r="B33" s="46" t="s">
        <v>83</v>
      </c>
      <c r="C33" s="58">
        <v>92.657384405030143</v>
      </c>
      <c r="D33" s="58">
        <v>91.55599747560737</v>
      </c>
      <c r="E33" s="58">
        <v>92.151886072942318</v>
      </c>
    </row>
    <row r="34" spans="1:5" ht="15.75" x14ac:dyDescent="0.25">
      <c r="A34" s="84"/>
      <c r="B34" s="46" t="s">
        <v>163</v>
      </c>
      <c r="C34" s="58">
        <v>86.367451517427213</v>
      </c>
      <c r="D34" s="58">
        <v>86.868610944076977</v>
      </c>
      <c r="E34" s="58">
        <v>86.687237206030474</v>
      </c>
    </row>
    <row r="35" spans="1:5" ht="15.75" x14ac:dyDescent="0.25">
      <c r="A35" s="49"/>
      <c r="B35" s="59" t="s">
        <v>20</v>
      </c>
      <c r="C35" s="60">
        <v>94.847506812652696</v>
      </c>
      <c r="D35" s="60">
        <v>91.508838797481744</v>
      </c>
      <c r="E35" s="60">
        <v>93.665936458289508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21.5703125" customWidth="1"/>
    <col min="2" max="2" width="34" customWidth="1"/>
    <col min="3" max="5" width="12.28515625" customWidth="1"/>
  </cols>
  <sheetData>
    <row r="1" spans="1:5" ht="35.25" customHeight="1" x14ac:dyDescent="0.25">
      <c r="A1" s="85" t="s">
        <v>198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47">
        <v>12272</v>
      </c>
      <c r="D3" s="47">
        <v>7889</v>
      </c>
      <c r="E3" s="47">
        <v>20161</v>
      </c>
    </row>
    <row r="4" spans="1:5" ht="15.75" x14ac:dyDescent="0.25">
      <c r="A4" s="84"/>
      <c r="B4" s="46" t="s">
        <v>121</v>
      </c>
      <c r="C4" s="47">
        <v>28763</v>
      </c>
      <c r="D4" s="47">
        <v>34382</v>
      </c>
      <c r="E4" s="47">
        <v>63145</v>
      </c>
    </row>
    <row r="5" spans="1:5" ht="15.75" x14ac:dyDescent="0.25">
      <c r="A5" s="84"/>
      <c r="B5" s="46" t="s">
        <v>122</v>
      </c>
      <c r="C5" s="47">
        <v>37466</v>
      </c>
      <c r="D5" s="47">
        <v>23568</v>
      </c>
      <c r="E5" s="47">
        <v>61034</v>
      </c>
    </row>
    <row r="6" spans="1:5" ht="15.75" x14ac:dyDescent="0.25">
      <c r="A6" s="84"/>
      <c r="B6" s="46" t="s">
        <v>25</v>
      </c>
      <c r="C6" s="47">
        <v>18375</v>
      </c>
      <c r="D6" s="47">
        <v>20692</v>
      </c>
      <c r="E6" s="47">
        <v>39067</v>
      </c>
    </row>
    <row r="7" spans="1:5" ht="15.75" x14ac:dyDescent="0.25">
      <c r="A7" s="84"/>
      <c r="B7" s="46" t="s">
        <v>21</v>
      </c>
      <c r="C7" s="47">
        <v>3619</v>
      </c>
      <c r="D7" s="47">
        <v>4185</v>
      </c>
      <c r="E7" s="47">
        <v>7804</v>
      </c>
    </row>
    <row r="8" spans="1:5" ht="15.75" x14ac:dyDescent="0.25">
      <c r="A8" s="84" t="s">
        <v>140</v>
      </c>
      <c r="B8" s="46" t="s">
        <v>43</v>
      </c>
      <c r="C8" s="47">
        <v>35944</v>
      </c>
      <c r="D8" s="47">
        <v>27740</v>
      </c>
      <c r="E8" s="47">
        <v>63684</v>
      </c>
    </row>
    <row r="9" spans="1:5" ht="15.75" x14ac:dyDescent="0.25">
      <c r="A9" s="84"/>
      <c r="B9" s="46" t="s">
        <v>117</v>
      </c>
      <c r="C9" s="47">
        <v>64551</v>
      </c>
      <c r="D9" s="47">
        <v>62976</v>
      </c>
      <c r="E9" s="47">
        <v>127527</v>
      </c>
    </row>
    <row r="10" spans="1:5" ht="15.75" x14ac:dyDescent="0.25">
      <c r="A10" s="84" t="s">
        <v>141</v>
      </c>
      <c r="B10" s="46" t="s">
        <v>131</v>
      </c>
      <c r="C10" s="47">
        <v>21378</v>
      </c>
      <c r="D10" s="47">
        <v>15698</v>
      </c>
      <c r="E10" s="47">
        <v>37076</v>
      </c>
    </row>
    <row r="11" spans="1:5" ht="15.75" x14ac:dyDescent="0.25">
      <c r="A11" s="84"/>
      <c r="B11" s="46" t="s">
        <v>80</v>
      </c>
      <c r="C11" s="47">
        <v>13897</v>
      </c>
      <c r="D11" s="47">
        <v>16466</v>
      </c>
      <c r="E11" s="47">
        <v>30363</v>
      </c>
    </row>
    <row r="12" spans="1:5" ht="15.75" x14ac:dyDescent="0.25">
      <c r="A12" s="84"/>
      <c r="B12" s="46" t="s">
        <v>81</v>
      </c>
      <c r="C12" s="47">
        <v>15038</v>
      </c>
      <c r="D12" s="47">
        <v>14136</v>
      </c>
      <c r="E12" s="47">
        <v>29174</v>
      </c>
    </row>
    <row r="13" spans="1:5" ht="15.75" x14ac:dyDescent="0.25">
      <c r="A13" s="84"/>
      <c r="B13" s="46" t="s">
        <v>142</v>
      </c>
      <c r="C13" s="47">
        <v>12006</v>
      </c>
      <c r="D13" s="47">
        <v>11359</v>
      </c>
      <c r="E13" s="47">
        <v>23365</v>
      </c>
    </row>
    <row r="14" spans="1:5" ht="15.75" x14ac:dyDescent="0.25">
      <c r="A14" s="84"/>
      <c r="B14" s="46" t="s">
        <v>143</v>
      </c>
      <c r="C14" s="47">
        <v>12786</v>
      </c>
      <c r="D14" s="47">
        <v>10065</v>
      </c>
      <c r="E14" s="47">
        <v>22851</v>
      </c>
    </row>
    <row r="15" spans="1:5" ht="15.75" x14ac:dyDescent="0.25">
      <c r="A15" s="84"/>
      <c r="B15" s="46" t="s">
        <v>144</v>
      </c>
      <c r="C15" s="47">
        <v>4402</v>
      </c>
      <c r="D15" s="47">
        <v>10061</v>
      </c>
      <c r="E15" s="47">
        <v>14463</v>
      </c>
    </row>
    <row r="16" spans="1:5" ht="15.75" x14ac:dyDescent="0.25">
      <c r="A16" s="84"/>
      <c r="B16" s="46" t="s">
        <v>145</v>
      </c>
      <c r="C16" s="47">
        <v>6887</v>
      </c>
      <c r="D16" s="47">
        <v>4078</v>
      </c>
      <c r="E16" s="47">
        <v>10965</v>
      </c>
    </row>
    <row r="17" spans="1:5" ht="15.75" x14ac:dyDescent="0.25">
      <c r="A17" s="84"/>
      <c r="B17" s="46" t="s">
        <v>146</v>
      </c>
      <c r="C17" s="47">
        <v>3185</v>
      </c>
      <c r="D17" s="47">
        <v>4046</v>
      </c>
      <c r="E17" s="47">
        <v>7231</v>
      </c>
    </row>
    <row r="18" spans="1:5" ht="15.75" x14ac:dyDescent="0.25">
      <c r="A18" s="84"/>
      <c r="B18" s="46" t="s">
        <v>147</v>
      </c>
      <c r="C18" s="47">
        <v>5379</v>
      </c>
      <c r="D18" s="47">
        <v>1809</v>
      </c>
      <c r="E18" s="47">
        <v>7188</v>
      </c>
    </row>
    <row r="19" spans="1:5" ht="15.75" x14ac:dyDescent="0.25">
      <c r="A19" s="84"/>
      <c r="B19" s="46" t="s">
        <v>148</v>
      </c>
      <c r="C19" s="47">
        <v>4879</v>
      </c>
      <c r="D19" s="47">
        <v>2111</v>
      </c>
      <c r="E19" s="47">
        <v>6990</v>
      </c>
    </row>
    <row r="20" spans="1:5" ht="15.75" x14ac:dyDescent="0.25">
      <c r="A20" s="84"/>
      <c r="B20" s="46" t="s">
        <v>149</v>
      </c>
      <c r="C20" s="47">
        <v>658</v>
      </c>
      <c r="D20" s="47">
        <v>887</v>
      </c>
      <c r="E20" s="47">
        <v>1545</v>
      </c>
    </row>
    <row r="21" spans="1:5" ht="15.75" x14ac:dyDescent="0.25">
      <c r="A21" s="84"/>
      <c r="B21" s="46" t="s">
        <v>150</v>
      </c>
      <c r="C21" s="47"/>
      <c r="D21" s="47"/>
      <c r="E21" s="47">
        <v>0</v>
      </c>
    </row>
    <row r="22" spans="1:5" ht="18.75" customHeight="1" x14ac:dyDescent="0.25">
      <c r="A22" s="84" t="s">
        <v>151</v>
      </c>
      <c r="B22" s="46" t="s">
        <v>152</v>
      </c>
      <c r="C22" s="47">
        <v>37822</v>
      </c>
      <c r="D22" s="47">
        <v>20439</v>
      </c>
      <c r="E22" s="47">
        <v>58261</v>
      </c>
    </row>
    <row r="23" spans="1:5" ht="15.75" x14ac:dyDescent="0.25">
      <c r="A23" s="84"/>
      <c r="B23" s="46" t="s">
        <v>153</v>
      </c>
      <c r="C23" s="47">
        <v>54884</v>
      </c>
      <c r="D23" s="47">
        <v>60175</v>
      </c>
      <c r="E23" s="47">
        <v>115059</v>
      </c>
    </row>
    <row r="24" spans="1:5" ht="31.5" x14ac:dyDescent="0.25">
      <c r="A24" s="84"/>
      <c r="B24" s="46" t="s">
        <v>154</v>
      </c>
      <c r="C24" s="47">
        <v>4453</v>
      </c>
      <c r="D24" s="47">
        <v>2025</v>
      </c>
      <c r="E24" s="47">
        <v>6478</v>
      </c>
    </row>
    <row r="25" spans="1:5" ht="15.75" x14ac:dyDescent="0.25">
      <c r="A25" s="84"/>
      <c r="B25" s="46" t="s">
        <v>155</v>
      </c>
      <c r="C25" s="47">
        <v>858</v>
      </c>
      <c r="D25" s="47">
        <v>1487</v>
      </c>
      <c r="E25" s="47">
        <v>2345</v>
      </c>
    </row>
    <row r="26" spans="1:5" ht="15.75" x14ac:dyDescent="0.25">
      <c r="A26" s="84"/>
      <c r="B26" s="46" t="s">
        <v>156</v>
      </c>
      <c r="C26" s="47">
        <v>1502</v>
      </c>
      <c r="D26" s="47">
        <v>1911</v>
      </c>
      <c r="E26" s="47">
        <v>3413</v>
      </c>
    </row>
    <row r="27" spans="1:5" ht="15.75" x14ac:dyDescent="0.25">
      <c r="A27" s="84"/>
      <c r="B27" s="46" t="s">
        <v>157</v>
      </c>
      <c r="C27" s="47">
        <v>976</v>
      </c>
      <c r="D27" s="47">
        <v>4679</v>
      </c>
      <c r="E27" s="47">
        <v>5655</v>
      </c>
    </row>
    <row r="28" spans="1:5" ht="15.75" x14ac:dyDescent="0.25">
      <c r="A28" s="84" t="s">
        <v>158</v>
      </c>
      <c r="B28" s="46" t="s">
        <v>159</v>
      </c>
      <c r="C28" s="47"/>
      <c r="D28" s="47"/>
      <c r="E28" s="47">
        <v>0</v>
      </c>
    </row>
    <row r="29" spans="1:5" ht="15.75" x14ac:dyDescent="0.25">
      <c r="A29" s="84"/>
      <c r="B29" s="46" t="s">
        <v>160</v>
      </c>
      <c r="C29" s="47">
        <v>13719</v>
      </c>
      <c r="D29" s="47">
        <v>6861</v>
      </c>
      <c r="E29" s="47">
        <v>20580</v>
      </c>
    </row>
    <row r="30" spans="1:5" ht="15.75" x14ac:dyDescent="0.25">
      <c r="A30" s="84"/>
      <c r="B30" s="46" t="s">
        <v>63</v>
      </c>
      <c r="C30" s="47">
        <v>5429</v>
      </c>
      <c r="D30" s="47">
        <v>6407</v>
      </c>
      <c r="E30" s="47">
        <v>11836</v>
      </c>
    </row>
    <row r="31" spans="1:5" ht="15.75" x14ac:dyDescent="0.25">
      <c r="A31" s="84"/>
      <c r="B31" s="46" t="s">
        <v>161</v>
      </c>
      <c r="C31" s="47">
        <v>6149</v>
      </c>
      <c r="D31" s="47">
        <v>2008</v>
      </c>
      <c r="E31" s="47">
        <v>8157</v>
      </c>
    </row>
    <row r="32" spans="1:5" ht="15.75" x14ac:dyDescent="0.25">
      <c r="A32" s="84"/>
      <c r="B32" s="46" t="s">
        <v>162</v>
      </c>
      <c r="C32" s="47">
        <v>53048</v>
      </c>
      <c r="D32" s="47">
        <v>51601</v>
      </c>
      <c r="E32" s="47">
        <v>104649</v>
      </c>
    </row>
    <row r="33" spans="1:5" ht="15.75" x14ac:dyDescent="0.25">
      <c r="A33" s="84"/>
      <c r="B33" s="46" t="s">
        <v>83</v>
      </c>
      <c r="C33" s="47">
        <v>19064</v>
      </c>
      <c r="D33" s="47">
        <v>18598</v>
      </c>
      <c r="E33" s="47">
        <v>37662</v>
      </c>
    </row>
    <row r="34" spans="1:5" ht="15.75" x14ac:dyDescent="0.25">
      <c r="A34" s="84"/>
      <c r="B34" s="46" t="s">
        <v>163</v>
      </c>
      <c r="C34" s="47">
        <v>3086</v>
      </c>
      <c r="D34" s="47">
        <v>5241</v>
      </c>
      <c r="E34" s="47">
        <v>8327</v>
      </c>
    </row>
    <row r="35" spans="1:5" ht="15.75" x14ac:dyDescent="0.25">
      <c r="A35" s="49"/>
      <c r="B35" s="49" t="s">
        <v>20</v>
      </c>
      <c r="C35" s="50">
        <v>100495</v>
      </c>
      <c r="D35" s="50">
        <v>90716</v>
      </c>
      <c r="E35" s="50">
        <v>191211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7.5703125" customWidth="1"/>
    <col min="2" max="2" width="35.5703125" customWidth="1"/>
    <col min="3" max="5" width="12.7109375" customWidth="1"/>
  </cols>
  <sheetData>
    <row r="1" spans="1:5" ht="37.5" customHeight="1" x14ac:dyDescent="0.25">
      <c r="A1" s="85" t="s">
        <v>199</v>
      </c>
      <c r="B1" s="85"/>
      <c r="C1" s="85"/>
      <c r="D1" s="85"/>
      <c r="E1" s="85"/>
    </row>
    <row r="2" spans="1:5" ht="15.75" x14ac:dyDescent="0.25">
      <c r="A2" s="44"/>
      <c r="B2" s="44"/>
      <c r="C2" s="45" t="s">
        <v>118</v>
      </c>
      <c r="D2" s="45" t="s">
        <v>119</v>
      </c>
      <c r="E2" s="45" t="s">
        <v>20</v>
      </c>
    </row>
    <row r="3" spans="1:5" ht="15.75" x14ac:dyDescent="0.25">
      <c r="A3" s="84" t="s">
        <v>139</v>
      </c>
      <c r="B3" s="46" t="s">
        <v>120</v>
      </c>
      <c r="C3" s="56">
        <v>5.3844398813597989</v>
      </c>
      <c r="D3" s="56">
        <v>8.4901903808693593</v>
      </c>
      <c r="E3" s="56">
        <v>6.2839154082316453</v>
      </c>
    </row>
    <row r="4" spans="1:5" ht="15.75" x14ac:dyDescent="0.25">
      <c r="A4" s="84"/>
      <c r="B4" s="46" t="s">
        <v>121</v>
      </c>
      <c r="C4" s="56">
        <v>4.4796528786866459</v>
      </c>
      <c r="D4" s="56">
        <v>7.893637244413017</v>
      </c>
      <c r="E4" s="56">
        <v>5.8595254290133969</v>
      </c>
    </row>
    <row r="5" spans="1:5" ht="15.75" x14ac:dyDescent="0.25">
      <c r="A5" s="84"/>
      <c r="B5" s="46" t="s">
        <v>122</v>
      </c>
      <c r="C5" s="56">
        <v>5.4413528876960298</v>
      </c>
      <c r="D5" s="56">
        <v>7.5408912893234703</v>
      </c>
      <c r="E5" s="56">
        <v>6.0968276198258282</v>
      </c>
    </row>
    <row r="6" spans="1:5" ht="15.75" x14ac:dyDescent="0.25">
      <c r="A6" s="84"/>
      <c r="B6" s="46" t="s">
        <v>25</v>
      </c>
      <c r="C6" s="56">
        <v>5.3274303954910369</v>
      </c>
      <c r="D6" s="56">
        <v>11.271625920599643</v>
      </c>
      <c r="E6" s="56">
        <v>7.3922068387421493</v>
      </c>
    </row>
    <row r="7" spans="1:5" ht="15.75" x14ac:dyDescent="0.25">
      <c r="A7" s="84"/>
      <c r="B7" s="46" t="s">
        <v>21</v>
      </c>
      <c r="C7" s="56">
        <v>7.7060664778655541</v>
      </c>
      <c r="D7" s="56">
        <v>9.5633097963940497</v>
      </c>
      <c r="E7" s="56">
        <v>8.6019134958776071</v>
      </c>
    </row>
    <row r="8" spans="1:5" ht="15.75" x14ac:dyDescent="0.25">
      <c r="A8" s="84" t="s">
        <v>140</v>
      </c>
      <c r="B8" s="46" t="s">
        <v>43</v>
      </c>
      <c r="C8" s="56">
        <v>6.3328294413846811</v>
      </c>
      <c r="D8" s="56">
        <v>9.2788332887342779</v>
      </c>
      <c r="E8" s="56">
        <v>7.3492110018902723</v>
      </c>
    </row>
    <row r="9" spans="1:5" ht="15.75" x14ac:dyDescent="0.25">
      <c r="A9" s="84"/>
      <c r="B9" s="46" t="s">
        <v>117</v>
      </c>
      <c r="C9" s="56">
        <v>4.6680257124323763</v>
      </c>
      <c r="D9" s="56">
        <v>8.1851005591384425</v>
      </c>
      <c r="E9" s="56">
        <v>5.9253397985625149</v>
      </c>
    </row>
    <row r="10" spans="1:5" ht="15.75" x14ac:dyDescent="0.25">
      <c r="A10" s="84" t="s">
        <v>141</v>
      </c>
      <c r="B10" s="46" t="s">
        <v>131</v>
      </c>
      <c r="C10" s="56">
        <v>21.579335197391664</v>
      </c>
      <c r="D10" s="56">
        <v>21.162608859769744</v>
      </c>
      <c r="E10" s="56">
        <v>21.400906231060059</v>
      </c>
    </row>
    <row r="11" spans="1:5" ht="15.75" x14ac:dyDescent="0.25">
      <c r="A11" s="84"/>
      <c r="B11" s="46" t="s">
        <v>80</v>
      </c>
      <c r="C11" s="56">
        <v>7.9028029730052491</v>
      </c>
      <c r="D11" s="56">
        <v>18.92230432434296</v>
      </c>
      <c r="E11" s="56">
        <v>11.550664211695603</v>
      </c>
    </row>
    <row r="12" spans="1:5" ht="15.75" x14ac:dyDescent="0.25">
      <c r="A12" s="84"/>
      <c r="B12" s="46" t="s">
        <v>81</v>
      </c>
      <c r="C12" s="56">
        <v>5.7804001460667678</v>
      </c>
      <c r="D12" s="56">
        <v>11.497263137347398</v>
      </c>
      <c r="E12" s="56">
        <v>7.6151247957484349</v>
      </c>
    </row>
    <row r="13" spans="1:5" ht="15.75" x14ac:dyDescent="0.25">
      <c r="A13" s="84"/>
      <c r="B13" s="46" t="s">
        <v>142</v>
      </c>
      <c r="C13" s="56">
        <v>4.1789070657848937</v>
      </c>
      <c r="D13" s="56">
        <v>8.9853421612599575</v>
      </c>
      <c r="E13" s="56">
        <v>5.6475803508195215</v>
      </c>
    </row>
    <row r="14" spans="1:5" ht="15.75" x14ac:dyDescent="0.25">
      <c r="A14" s="84"/>
      <c r="B14" s="46" t="s">
        <v>143</v>
      </c>
      <c r="C14" s="56">
        <v>5.2443766304080324</v>
      </c>
      <c r="D14" s="56">
        <v>7.5351490559540029</v>
      </c>
      <c r="E14" s="56">
        <v>6.0552019460593884</v>
      </c>
    </row>
    <row r="15" spans="1:5" ht="15.75" x14ac:dyDescent="0.25">
      <c r="A15" s="84"/>
      <c r="B15" s="46" t="s">
        <v>144</v>
      </c>
      <c r="C15" s="56">
        <v>2.113206822556875</v>
      </c>
      <c r="D15" s="56">
        <v>7.8053965150739337</v>
      </c>
      <c r="E15" s="56">
        <v>4.2890568701124234</v>
      </c>
    </row>
    <row r="16" spans="1:5" ht="15.75" x14ac:dyDescent="0.25">
      <c r="A16" s="84"/>
      <c r="B16" s="46" t="s">
        <v>145</v>
      </c>
      <c r="C16" s="56">
        <v>3.8460034958591383</v>
      </c>
      <c r="D16" s="56">
        <v>3.3075949777763363</v>
      </c>
      <c r="E16" s="56">
        <v>3.6264597616756129</v>
      </c>
    </row>
    <row r="17" spans="1:5" ht="15.75" x14ac:dyDescent="0.25">
      <c r="A17" s="84"/>
      <c r="B17" s="46" t="s">
        <v>146</v>
      </c>
      <c r="C17" s="56">
        <v>1.9636614733934659</v>
      </c>
      <c r="D17" s="56">
        <v>4.1719081891485015</v>
      </c>
      <c r="E17" s="56">
        <v>2.7899636930461185</v>
      </c>
    </row>
    <row r="18" spans="1:5" ht="15.75" x14ac:dyDescent="0.25">
      <c r="A18" s="84"/>
      <c r="B18" s="46" t="s">
        <v>147</v>
      </c>
      <c r="C18" s="56">
        <v>3.4567409340076729</v>
      </c>
      <c r="D18" s="56">
        <v>2.2596682322374337</v>
      </c>
      <c r="E18" s="56">
        <v>3.0500922920246962</v>
      </c>
    </row>
    <row r="19" spans="1:5" ht="15.75" x14ac:dyDescent="0.25">
      <c r="A19" s="84"/>
      <c r="B19" s="46" t="s">
        <v>148</v>
      </c>
      <c r="C19" s="56">
        <v>4.484828429344879</v>
      </c>
      <c r="D19" s="56">
        <v>3.8037406753396521</v>
      </c>
      <c r="E19" s="56">
        <v>4.2547493106575685</v>
      </c>
    </row>
    <row r="20" spans="1:5" ht="15.75" x14ac:dyDescent="0.25">
      <c r="A20" s="84"/>
      <c r="B20" s="46" t="s">
        <v>149</v>
      </c>
      <c r="C20" s="56">
        <v>1.4170345644449232</v>
      </c>
      <c r="D20" s="56">
        <v>3.7119183126883164</v>
      </c>
      <c r="E20" s="56">
        <v>2.1967553425943041</v>
      </c>
    </row>
    <row r="21" spans="1:5" ht="15.75" x14ac:dyDescent="0.25">
      <c r="A21" s="84"/>
      <c r="B21" s="46" t="s">
        <v>150</v>
      </c>
      <c r="C21" s="56">
        <v>0</v>
      </c>
      <c r="D21" s="56">
        <v>0</v>
      </c>
      <c r="E21" s="56">
        <v>0</v>
      </c>
    </row>
    <row r="22" spans="1:5" ht="15.75" x14ac:dyDescent="0.25">
      <c r="A22" s="84" t="s">
        <v>151</v>
      </c>
      <c r="B22" s="46" t="s">
        <v>152</v>
      </c>
      <c r="C22" s="56">
        <v>13.300184265680166</v>
      </c>
      <c r="D22" s="56">
        <v>19.47090652745494</v>
      </c>
      <c r="E22" s="56">
        <v>14.9638879756719</v>
      </c>
    </row>
    <row r="23" spans="1:5" ht="15.75" x14ac:dyDescent="0.25">
      <c r="A23" s="84"/>
      <c r="B23" s="46" t="s">
        <v>153</v>
      </c>
      <c r="C23" s="56">
        <v>3.5196400583827767</v>
      </c>
      <c r="D23" s="56">
        <v>7.7577993762819544</v>
      </c>
      <c r="E23" s="56">
        <v>4.9275064399462964</v>
      </c>
    </row>
    <row r="24" spans="1:5" ht="31.5" x14ac:dyDescent="0.25">
      <c r="A24" s="84"/>
      <c r="B24" s="46" t="s">
        <v>154</v>
      </c>
      <c r="C24" s="56">
        <v>8.3210314864991126</v>
      </c>
      <c r="D24" s="56">
        <v>7.2308516336368509</v>
      </c>
      <c r="E24" s="56">
        <v>7.9465161923454364</v>
      </c>
    </row>
    <row r="25" spans="1:5" ht="15.75" x14ac:dyDescent="0.25">
      <c r="A25" s="84"/>
      <c r="B25" s="46" t="s">
        <v>155</v>
      </c>
      <c r="C25" s="56">
        <v>13.115255273616629</v>
      </c>
      <c r="D25" s="56">
        <v>13.526789775311562</v>
      </c>
      <c r="E25" s="56">
        <v>13.373253493013973</v>
      </c>
    </row>
    <row r="26" spans="1:5" ht="15.75" x14ac:dyDescent="0.25">
      <c r="A26" s="84"/>
      <c r="B26" s="46" t="s">
        <v>156</v>
      </c>
      <c r="C26" s="56">
        <v>6.9175148528531292</v>
      </c>
      <c r="D26" s="56">
        <v>4.5477261369315336</v>
      </c>
      <c r="E26" s="56">
        <v>5.3550695076411339</v>
      </c>
    </row>
    <row r="27" spans="1:5" ht="15.75" x14ac:dyDescent="0.25">
      <c r="A27" s="84"/>
      <c r="B27" s="46" t="s">
        <v>157</v>
      </c>
      <c r="C27" s="56">
        <v>3.9182624754104944</v>
      </c>
      <c r="D27" s="56">
        <v>4.3853565269550874</v>
      </c>
      <c r="E27" s="56">
        <v>4.2969492040575963</v>
      </c>
    </row>
    <row r="28" spans="1:5" ht="15.75" x14ac:dyDescent="0.25">
      <c r="A28" s="84" t="s">
        <v>158</v>
      </c>
      <c r="B28" s="46" t="s">
        <v>159</v>
      </c>
      <c r="C28" s="56">
        <v>0</v>
      </c>
      <c r="D28" s="56">
        <v>0</v>
      </c>
      <c r="E28" s="56">
        <v>0</v>
      </c>
    </row>
    <row r="29" spans="1:5" ht="15.75" x14ac:dyDescent="0.25">
      <c r="A29" s="84"/>
      <c r="B29" s="46" t="s">
        <v>160</v>
      </c>
      <c r="C29" s="56">
        <v>3.2452494553402675</v>
      </c>
      <c r="D29" s="56">
        <v>4.4626131751482987</v>
      </c>
      <c r="E29" s="56">
        <v>3.5699107522311944</v>
      </c>
    </row>
    <row r="30" spans="1:5" ht="15.75" x14ac:dyDescent="0.25">
      <c r="A30" s="84"/>
      <c r="B30" s="46" t="s">
        <v>63</v>
      </c>
      <c r="C30" s="56">
        <v>5.3441877405573548</v>
      </c>
      <c r="D30" s="56">
        <v>6.8518934411327486</v>
      </c>
      <c r="E30" s="56">
        <v>6.0668190718320396</v>
      </c>
    </row>
    <row r="31" spans="1:5" ht="15.75" x14ac:dyDescent="0.25">
      <c r="A31" s="84"/>
      <c r="B31" s="46" t="s">
        <v>161</v>
      </c>
      <c r="C31" s="56">
        <v>7.6192010309278357</v>
      </c>
      <c r="D31" s="56">
        <v>11.477565018576737</v>
      </c>
      <c r="E31" s="56">
        <v>8.3066019002230167</v>
      </c>
    </row>
    <row r="32" spans="1:5" ht="15.75" x14ac:dyDescent="0.25">
      <c r="A32" s="84"/>
      <c r="B32" s="46" t="s">
        <v>162</v>
      </c>
      <c r="C32" s="56">
        <v>4.9943605376977809</v>
      </c>
      <c r="D32" s="56">
        <v>9.5120031411122561</v>
      </c>
      <c r="E32" s="56">
        <v>6.5216456515818795</v>
      </c>
    </row>
    <row r="33" spans="1:5" ht="15.75" x14ac:dyDescent="0.25">
      <c r="A33" s="84"/>
      <c r="B33" s="46" t="s">
        <v>83</v>
      </c>
      <c r="C33" s="56">
        <v>7.3426155949698622</v>
      </c>
      <c r="D33" s="56">
        <v>8.4440025243926247</v>
      </c>
      <c r="E33" s="56">
        <v>7.8481139270576765</v>
      </c>
    </row>
    <row r="34" spans="1:5" ht="15.75" x14ac:dyDescent="0.25">
      <c r="A34" s="84"/>
      <c r="B34" s="46" t="s">
        <v>163</v>
      </c>
      <c r="C34" s="56">
        <v>13.632548482572778</v>
      </c>
      <c r="D34" s="56">
        <v>13.131389055923032</v>
      </c>
      <c r="E34" s="56">
        <v>13.312762793969529</v>
      </c>
    </row>
    <row r="35" spans="1:5" ht="15.75" x14ac:dyDescent="0.25">
      <c r="A35" s="49"/>
      <c r="B35" s="49" t="s">
        <v>20</v>
      </c>
      <c r="C35" s="57">
        <v>5.1524931873473081</v>
      </c>
      <c r="D35" s="57">
        <v>8.4911612025182581</v>
      </c>
      <c r="E35" s="57">
        <v>6.3340635417104902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7"/>
    </sheetView>
  </sheetViews>
  <sheetFormatPr defaultRowHeight="15" x14ac:dyDescent="0.25"/>
  <cols>
    <col min="1" max="1" width="38" customWidth="1"/>
    <col min="2" max="6" width="14.5703125" customWidth="1"/>
  </cols>
  <sheetData>
    <row r="1" spans="1:6" ht="41.25" customHeight="1" x14ac:dyDescent="0.25">
      <c r="A1" s="67" t="s">
        <v>18</v>
      </c>
      <c r="B1" s="67"/>
      <c r="C1" s="67"/>
      <c r="D1" s="67"/>
      <c r="E1" s="67"/>
      <c r="F1" s="67"/>
    </row>
    <row r="2" spans="1:6" x14ac:dyDescent="0.25">
      <c r="A2" s="68" t="s">
        <v>0</v>
      </c>
      <c r="B2" s="69" t="s">
        <v>1</v>
      </c>
      <c r="C2" s="69"/>
      <c r="D2" s="69"/>
      <c r="E2" s="69"/>
      <c r="F2" s="69"/>
    </row>
    <row r="3" spans="1:6" x14ac:dyDescent="0.25">
      <c r="A3" s="68"/>
      <c r="B3" s="1" t="s">
        <v>20</v>
      </c>
      <c r="C3" s="1" t="s">
        <v>2</v>
      </c>
      <c r="D3" s="1" t="s">
        <v>3</v>
      </c>
      <c r="E3" s="1" t="s">
        <v>43</v>
      </c>
      <c r="F3" s="1" t="s">
        <v>44</v>
      </c>
    </row>
    <row r="4" spans="1:6" x14ac:dyDescent="0.25">
      <c r="A4" s="2" t="s">
        <v>4</v>
      </c>
      <c r="B4" s="3">
        <v>6869571</v>
      </c>
      <c r="C4" s="4">
        <v>3417466</v>
      </c>
      <c r="D4" s="3">
        <v>3452105</v>
      </c>
      <c r="E4" s="4">
        <v>2012886</v>
      </c>
      <c r="F4" s="3">
        <v>4856685</v>
      </c>
    </row>
    <row r="5" spans="1:6" x14ac:dyDescent="0.25">
      <c r="A5" s="2" t="s">
        <v>5</v>
      </c>
      <c r="B5" s="3">
        <v>3018773</v>
      </c>
      <c r="C5" s="4">
        <v>1950415</v>
      </c>
      <c r="D5" s="3">
        <v>1068358</v>
      </c>
      <c r="E5" s="4">
        <v>866542</v>
      </c>
      <c r="F5" s="3">
        <v>2152231</v>
      </c>
    </row>
    <row r="6" spans="1:6" x14ac:dyDescent="0.25">
      <c r="A6" s="2" t="s">
        <v>6</v>
      </c>
      <c r="B6" s="3">
        <v>2827562</v>
      </c>
      <c r="C6" s="4">
        <v>1849920</v>
      </c>
      <c r="D6" s="3">
        <v>977642</v>
      </c>
      <c r="E6" s="4">
        <v>802858</v>
      </c>
      <c r="F6" s="3">
        <v>2024704</v>
      </c>
    </row>
    <row r="7" spans="1:6" ht="27" x14ac:dyDescent="0.25">
      <c r="A7" s="2" t="s">
        <v>7</v>
      </c>
      <c r="B7" s="3">
        <v>43835</v>
      </c>
      <c r="C7" s="4">
        <v>37341</v>
      </c>
      <c r="D7" s="3">
        <v>6494</v>
      </c>
      <c r="E7" s="4">
        <v>6700</v>
      </c>
      <c r="F7" s="3">
        <v>37135</v>
      </c>
    </row>
    <row r="8" spans="1:6" x14ac:dyDescent="0.25">
      <c r="A8" s="2" t="s">
        <v>8</v>
      </c>
      <c r="B8" s="3">
        <v>191211</v>
      </c>
      <c r="C8" s="4">
        <v>100495</v>
      </c>
      <c r="D8" s="3">
        <v>90716</v>
      </c>
      <c r="E8" s="4">
        <v>63684</v>
      </c>
      <c r="F8" s="3">
        <v>127527</v>
      </c>
    </row>
    <row r="9" spans="1:6" ht="27" x14ac:dyDescent="0.25">
      <c r="A9" s="2" t="s">
        <v>9</v>
      </c>
      <c r="B9" s="3">
        <v>3850798</v>
      </c>
      <c r="C9" s="4">
        <v>1467051</v>
      </c>
      <c r="D9" s="3">
        <v>2383747</v>
      </c>
      <c r="E9" s="4">
        <v>1146344</v>
      </c>
      <c r="F9" s="3">
        <v>2704454</v>
      </c>
    </row>
    <row r="10" spans="1:6" x14ac:dyDescent="0.25">
      <c r="A10" s="2" t="s">
        <v>10</v>
      </c>
      <c r="B10" s="3">
        <v>118777</v>
      </c>
      <c r="C10" s="4">
        <v>66985</v>
      </c>
      <c r="D10" s="3">
        <v>51792</v>
      </c>
      <c r="E10" s="4">
        <v>33253</v>
      </c>
      <c r="F10" s="3">
        <v>85525</v>
      </c>
    </row>
    <row r="11" spans="1:6" x14ac:dyDescent="0.25">
      <c r="A11" s="5"/>
      <c r="B11" s="69" t="s">
        <v>11</v>
      </c>
      <c r="C11" s="69"/>
      <c r="D11" s="69"/>
      <c r="E11" s="69"/>
      <c r="F11" s="69"/>
    </row>
    <row r="12" spans="1:6" ht="27" x14ac:dyDescent="0.25">
      <c r="A12" s="2" t="s">
        <v>12</v>
      </c>
      <c r="B12" s="6">
        <v>43.944126933108343</v>
      </c>
      <c r="C12" s="7">
        <v>57.071965017354962</v>
      </c>
      <c r="D12" s="6">
        <v>30.948015775881672</v>
      </c>
      <c r="E12" s="7">
        <v>43.049730585835462</v>
      </c>
      <c r="F12" s="6">
        <v>44.314815558348961</v>
      </c>
    </row>
    <row r="13" spans="1:6" ht="27" x14ac:dyDescent="0.25">
      <c r="A13" s="2" t="s">
        <v>13</v>
      </c>
      <c r="B13" s="6">
        <v>41.160678010315344</v>
      </c>
      <c r="C13" s="7">
        <v>54.131335907950508</v>
      </c>
      <c r="D13" s="6">
        <v>28.320169867370776</v>
      </c>
      <c r="E13" s="7">
        <v>39.885915049337122</v>
      </c>
      <c r="F13" s="6">
        <v>41.689012155410531</v>
      </c>
    </row>
    <row r="14" spans="1:6" x14ac:dyDescent="0.25">
      <c r="A14" s="2" t="s">
        <v>14</v>
      </c>
      <c r="B14" s="6">
        <v>6.3340635417104902</v>
      </c>
      <c r="C14" s="7">
        <v>5.1524931873473081</v>
      </c>
      <c r="D14" s="6">
        <v>8.4911612025182581</v>
      </c>
      <c r="E14" s="7">
        <v>7.3492110018902723</v>
      </c>
      <c r="F14" s="6">
        <v>5.9253397985625149</v>
      </c>
    </row>
    <row r="15" spans="1:6" ht="40.5" x14ac:dyDescent="0.25">
      <c r="A15" s="2" t="s">
        <v>15</v>
      </c>
      <c r="B15" s="6">
        <v>7.7861435755520541</v>
      </c>
      <c r="C15" s="7">
        <v>7.0670088160724776</v>
      </c>
      <c r="D15" s="6">
        <v>9.0990098824551318</v>
      </c>
      <c r="E15" s="7">
        <v>8.1223991451077957</v>
      </c>
      <c r="F15" s="6">
        <v>7.6507586778556762</v>
      </c>
    </row>
    <row r="16" spans="1:6" ht="27" x14ac:dyDescent="0.25">
      <c r="A16" s="2" t="s">
        <v>16</v>
      </c>
      <c r="B16" s="6">
        <v>10.268675385661657</v>
      </c>
      <c r="C16" s="7">
        <v>8.5868904822819747</v>
      </c>
      <c r="D16" s="6">
        <v>13.338974388734862</v>
      </c>
      <c r="E16" s="7">
        <v>11.18664761777271</v>
      </c>
      <c r="F16" s="6">
        <v>9.89912328184103</v>
      </c>
    </row>
    <row r="17" spans="1:6" ht="27" x14ac:dyDescent="0.25">
      <c r="A17" s="2" t="s">
        <v>17</v>
      </c>
      <c r="B17" s="6">
        <v>11.720755419503222</v>
      </c>
      <c r="C17" s="7">
        <v>10.501406111007144</v>
      </c>
      <c r="D17" s="6">
        <v>13.946823068671737</v>
      </c>
      <c r="E17" s="7">
        <v>11.959835760990236</v>
      </c>
      <c r="F17" s="6">
        <v>11.62454216113419</v>
      </c>
    </row>
  </sheetData>
  <mergeCells count="4">
    <mergeCell ref="A1:F1"/>
    <mergeCell ref="A2:A3"/>
    <mergeCell ref="B2:F2"/>
    <mergeCell ref="B11:F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defaultRowHeight="15" x14ac:dyDescent="0.25"/>
  <cols>
    <col min="1" max="1" width="51.28515625" customWidth="1"/>
    <col min="2" max="2" width="13.85546875" customWidth="1"/>
    <col min="3" max="3" width="12" customWidth="1"/>
    <col min="4" max="4" width="14.140625" customWidth="1"/>
    <col min="5" max="6" width="11" customWidth="1"/>
  </cols>
  <sheetData>
    <row r="1" spans="1:6" ht="39" customHeight="1" x14ac:dyDescent="0.25">
      <c r="A1" s="86" t="s">
        <v>167</v>
      </c>
      <c r="B1" s="86"/>
      <c r="C1" s="86"/>
      <c r="D1" s="86"/>
      <c r="E1" s="86"/>
      <c r="F1" s="86"/>
    </row>
    <row r="2" spans="1:6" ht="15.75" x14ac:dyDescent="0.25">
      <c r="A2" s="87"/>
      <c r="B2" s="88" t="s">
        <v>50</v>
      </c>
      <c r="C2" s="88"/>
      <c r="D2" s="88" t="s">
        <v>20</v>
      </c>
      <c r="E2" s="87" t="s">
        <v>168</v>
      </c>
      <c r="F2" s="87"/>
    </row>
    <row r="3" spans="1:6" ht="15.75" x14ac:dyDescent="0.25">
      <c r="A3" s="87"/>
      <c r="B3" s="45" t="s">
        <v>118</v>
      </c>
      <c r="C3" s="45" t="s">
        <v>119</v>
      </c>
      <c r="D3" s="88"/>
      <c r="E3" s="45" t="s">
        <v>118</v>
      </c>
      <c r="F3" s="45" t="s">
        <v>119</v>
      </c>
    </row>
    <row r="4" spans="1:6" ht="15.75" x14ac:dyDescent="0.25">
      <c r="A4" s="49" t="s">
        <v>169</v>
      </c>
      <c r="B4" s="50">
        <v>1849920</v>
      </c>
      <c r="C4" s="50">
        <v>977642</v>
      </c>
      <c r="D4" s="50">
        <v>2827562</v>
      </c>
      <c r="E4" s="53">
        <v>65.424560098063282</v>
      </c>
      <c r="F4" s="53">
        <v>34.575439901936718</v>
      </c>
    </row>
    <row r="5" spans="1:6" ht="30" x14ac:dyDescent="0.25">
      <c r="A5" s="61" t="s">
        <v>170</v>
      </c>
      <c r="B5" s="47">
        <v>597741</v>
      </c>
      <c r="C5" s="47">
        <v>544715</v>
      </c>
      <c r="D5" s="47">
        <v>1142456</v>
      </c>
      <c r="E5" s="52">
        <v>52.320702066425319</v>
      </c>
      <c r="F5" s="52">
        <v>47.679297933574681</v>
      </c>
    </row>
    <row r="6" spans="1:6" ht="15.75" x14ac:dyDescent="0.25">
      <c r="A6" s="61" t="s">
        <v>171</v>
      </c>
      <c r="B6" s="47">
        <v>11729</v>
      </c>
      <c r="C6" s="47">
        <v>1683</v>
      </c>
      <c r="D6" s="47">
        <v>13412</v>
      </c>
      <c r="E6" s="52">
        <v>87.451535937966</v>
      </c>
      <c r="F6" s="52">
        <v>12.548464062033998</v>
      </c>
    </row>
    <row r="7" spans="1:6" ht="15.75" x14ac:dyDescent="0.25">
      <c r="A7" s="61" t="s">
        <v>172</v>
      </c>
      <c r="B7" s="47">
        <v>158436</v>
      </c>
      <c r="C7" s="47">
        <v>44241</v>
      </c>
      <c r="D7" s="47">
        <v>202677</v>
      </c>
      <c r="E7" s="52">
        <v>78.171672168030909</v>
      </c>
      <c r="F7" s="52">
        <v>21.828327831969094</v>
      </c>
    </row>
    <row r="8" spans="1:6" ht="30" x14ac:dyDescent="0.25">
      <c r="A8" s="61" t="s">
        <v>173</v>
      </c>
      <c r="B8" s="47">
        <v>11879</v>
      </c>
      <c r="C8" s="47">
        <v>4871</v>
      </c>
      <c r="D8" s="47">
        <v>16750</v>
      </c>
      <c r="E8" s="52">
        <v>70.919402985074626</v>
      </c>
      <c r="F8" s="52">
        <v>29.080597014925374</v>
      </c>
    </row>
    <row r="9" spans="1:6" ht="45" x14ac:dyDescent="0.25">
      <c r="A9" s="61" t="s">
        <v>174</v>
      </c>
      <c r="B9" s="47">
        <v>2991</v>
      </c>
      <c r="C9" s="47">
        <v>3649</v>
      </c>
      <c r="D9" s="47">
        <v>6640</v>
      </c>
      <c r="E9" s="52">
        <v>45.045180722891565</v>
      </c>
      <c r="F9" s="52">
        <v>54.954819277108435</v>
      </c>
    </row>
    <row r="10" spans="1:6" ht="15.75" x14ac:dyDescent="0.25">
      <c r="A10" s="61" t="s">
        <v>175</v>
      </c>
      <c r="B10" s="47">
        <v>229749</v>
      </c>
      <c r="C10" s="47">
        <v>494</v>
      </c>
      <c r="D10" s="47">
        <v>230243</v>
      </c>
      <c r="E10" s="52">
        <v>99.78544407430411</v>
      </c>
      <c r="F10" s="52">
        <v>0.21455592569589518</v>
      </c>
    </row>
    <row r="11" spans="1:6" ht="30" x14ac:dyDescent="0.25">
      <c r="A11" s="61" t="s">
        <v>176</v>
      </c>
      <c r="B11" s="47">
        <v>163783</v>
      </c>
      <c r="C11" s="47">
        <v>53935</v>
      </c>
      <c r="D11" s="47">
        <v>217718</v>
      </c>
      <c r="E11" s="52">
        <v>75.227128671033171</v>
      </c>
      <c r="F11" s="52">
        <v>24.772871328966829</v>
      </c>
    </row>
    <row r="12" spans="1:6" ht="30" x14ac:dyDescent="0.25">
      <c r="A12" s="61" t="s">
        <v>177</v>
      </c>
      <c r="B12" s="47">
        <v>164160</v>
      </c>
      <c r="C12" s="47">
        <v>2410</v>
      </c>
      <c r="D12" s="47">
        <v>166570</v>
      </c>
      <c r="E12" s="52">
        <v>98.5531608332833</v>
      </c>
      <c r="F12" s="52">
        <v>1.4468391667166958</v>
      </c>
    </row>
    <row r="13" spans="1:6" ht="15.75" x14ac:dyDescent="0.25">
      <c r="A13" s="61" t="s">
        <v>178</v>
      </c>
      <c r="B13" s="47">
        <v>28602</v>
      </c>
      <c r="C13" s="47">
        <v>22560</v>
      </c>
      <c r="D13" s="47">
        <v>51162</v>
      </c>
      <c r="E13" s="52">
        <v>55.904773073765689</v>
      </c>
      <c r="F13" s="52">
        <v>44.095226926234318</v>
      </c>
    </row>
    <row r="14" spans="1:6" ht="15.75" x14ac:dyDescent="0.25">
      <c r="A14" s="61" t="s">
        <v>179</v>
      </c>
      <c r="B14" s="47">
        <v>7900</v>
      </c>
      <c r="C14" s="47">
        <v>5410</v>
      </c>
      <c r="D14" s="47">
        <v>13310</v>
      </c>
      <c r="E14" s="52">
        <v>59.353869271224646</v>
      </c>
      <c r="F14" s="52">
        <v>40.646130728775361</v>
      </c>
    </row>
    <row r="15" spans="1:6" ht="15.75" x14ac:dyDescent="0.25">
      <c r="A15" s="61" t="s">
        <v>180</v>
      </c>
      <c r="B15" s="47">
        <v>34146</v>
      </c>
      <c r="C15" s="47">
        <v>13244</v>
      </c>
      <c r="D15" s="47">
        <v>47390</v>
      </c>
      <c r="E15" s="52">
        <v>72.053175775480057</v>
      </c>
      <c r="F15" s="52">
        <v>27.94682422451994</v>
      </c>
    </row>
    <row r="16" spans="1:6" ht="15.75" x14ac:dyDescent="0.25">
      <c r="A16" s="61" t="s">
        <v>181</v>
      </c>
      <c r="B16" s="47">
        <v>26320</v>
      </c>
      <c r="C16" s="47">
        <v>7153</v>
      </c>
      <c r="D16" s="47">
        <v>33473</v>
      </c>
      <c r="E16" s="52">
        <v>78.630538045588978</v>
      </c>
      <c r="F16" s="52">
        <v>21.369461954411019</v>
      </c>
    </row>
    <row r="17" spans="1:6" ht="30" x14ac:dyDescent="0.25">
      <c r="A17" s="61" t="s">
        <v>182</v>
      </c>
      <c r="B17" s="47">
        <v>25694</v>
      </c>
      <c r="C17" s="47">
        <v>5838</v>
      </c>
      <c r="D17" s="47">
        <v>31532</v>
      </c>
      <c r="E17" s="52">
        <v>81.485475072941767</v>
      </c>
      <c r="F17" s="52">
        <v>18.514524927058226</v>
      </c>
    </row>
    <row r="18" spans="1:6" ht="30" x14ac:dyDescent="0.25">
      <c r="A18" s="61" t="s">
        <v>183</v>
      </c>
      <c r="B18" s="47">
        <v>7692</v>
      </c>
      <c r="C18" s="47">
        <v>23487</v>
      </c>
      <c r="D18" s="47">
        <v>31179</v>
      </c>
      <c r="E18" s="52">
        <v>24.670451265274703</v>
      </c>
      <c r="F18" s="52">
        <v>75.329548734725293</v>
      </c>
    </row>
    <row r="19" spans="1:6" ht="45" x14ac:dyDescent="0.25">
      <c r="A19" s="61" t="s">
        <v>184</v>
      </c>
      <c r="B19" s="47">
        <v>136284</v>
      </c>
      <c r="C19" s="47">
        <v>19121</v>
      </c>
      <c r="D19" s="47">
        <v>155405</v>
      </c>
      <c r="E19" s="52">
        <v>87.696020076574115</v>
      </c>
      <c r="F19" s="52">
        <v>12.303979923425887</v>
      </c>
    </row>
    <row r="20" spans="1:6" ht="15.75" x14ac:dyDescent="0.25">
      <c r="A20" s="61" t="s">
        <v>185</v>
      </c>
      <c r="B20" s="47">
        <v>78176</v>
      </c>
      <c r="C20" s="47">
        <v>121959</v>
      </c>
      <c r="D20" s="47">
        <v>200135</v>
      </c>
      <c r="E20" s="52">
        <v>39.061633397456717</v>
      </c>
      <c r="F20" s="52">
        <v>60.938366602543283</v>
      </c>
    </row>
    <row r="21" spans="1:6" ht="30" x14ac:dyDescent="0.25">
      <c r="A21" s="61" t="s">
        <v>186</v>
      </c>
      <c r="B21" s="47">
        <v>68976</v>
      </c>
      <c r="C21" s="47">
        <v>74148</v>
      </c>
      <c r="D21" s="47">
        <v>143124</v>
      </c>
      <c r="E21" s="52">
        <v>48.193175148822</v>
      </c>
      <c r="F21" s="52">
        <v>51.806824851178</v>
      </c>
    </row>
    <row r="22" spans="1:6" ht="30" x14ac:dyDescent="0.25">
      <c r="A22" s="61" t="s">
        <v>187</v>
      </c>
      <c r="B22" s="47">
        <v>19053</v>
      </c>
      <c r="C22" s="47">
        <v>7807</v>
      </c>
      <c r="D22" s="47">
        <v>26860</v>
      </c>
      <c r="E22" s="52">
        <v>70.934475055845127</v>
      </c>
      <c r="F22" s="52">
        <v>29.065524944154873</v>
      </c>
    </row>
    <row r="23" spans="1:6" ht="15.75" x14ac:dyDescent="0.25">
      <c r="A23" s="61" t="s">
        <v>188</v>
      </c>
      <c r="B23" s="47">
        <v>32406</v>
      </c>
      <c r="C23" s="47">
        <v>13634</v>
      </c>
      <c r="D23" s="47">
        <v>46040</v>
      </c>
      <c r="E23" s="52">
        <v>70.386620330147693</v>
      </c>
      <c r="F23" s="52">
        <v>29.613379669852304</v>
      </c>
    </row>
    <row r="24" spans="1:6" ht="60" x14ac:dyDescent="0.25">
      <c r="A24" s="61" t="s">
        <v>189</v>
      </c>
      <c r="B24" s="47">
        <v>37822</v>
      </c>
      <c r="C24" s="47">
        <v>6186</v>
      </c>
      <c r="D24" s="47">
        <v>44008</v>
      </c>
      <c r="E24" s="52">
        <v>85.943464824577347</v>
      </c>
      <c r="F24" s="52">
        <v>14.056535175422649</v>
      </c>
    </row>
    <row r="25" spans="1:6" ht="30" x14ac:dyDescent="0.25">
      <c r="A25" s="61" t="s">
        <v>190</v>
      </c>
      <c r="B25" s="47">
        <v>6381</v>
      </c>
      <c r="C25" s="47">
        <v>1097</v>
      </c>
      <c r="D25" s="47">
        <v>7478</v>
      </c>
      <c r="E25" s="52">
        <v>85.330302219844882</v>
      </c>
      <c r="F25" s="52">
        <v>14.669697780155122</v>
      </c>
    </row>
  </sheetData>
  <mergeCells count="5">
    <mergeCell ref="A1:F1"/>
    <mergeCell ref="A2:A3"/>
    <mergeCell ref="B2:C2"/>
    <mergeCell ref="D2:D3"/>
    <mergeCell ref="E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5" sqref="G5"/>
    </sheetView>
  </sheetViews>
  <sheetFormatPr defaultRowHeight="15" x14ac:dyDescent="0.25"/>
  <cols>
    <col min="1" max="1" width="46.85546875" customWidth="1"/>
    <col min="2" max="4" width="11.42578125" customWidth="1"/>
  </cols>
  <sheetData>
    <row r="1" spans="1:4" ht="39" customHeight="1" x14ac:dyDescent="0.25">
      <c r="A1" s="85" t="s">
        <v>200</v>
      </c>
      <c r="B1" s="85"/>
      <c r="C1" s="85"/>
      <c r="D1" s="85"/>
    </row>
    <row r="2" spans="1:4" ht="15.75" x14ac:dyDescent="0.25">
      <c r="A2" s="87"/>
      <c r="B2" s="88" t="s">
        <v>191</v>
      </c>
      <c r="C2" s="88"/>
      <c r="D2" s="88" t="s">
        <v>20</v>
      </c>
    </row>
    <row r="3" spans="1:4" ht="15.75" x14ac:dyDescent="0.25">
      <c r="A3" s="87"/>
      <c r="B3" s="45" t="s">
        <v>118</v>
      </c>
      <c r="C3" s="45" t="s">
        <v>119</v>
      </c>
      <c r="D3" s="88"/>
    </row>
    <row r="4" spans="1:4" ht="15.75" x14ac:dyDescent="0.25">
      <c r="A4" s="49" t="s">
        <v>169</v>
      </c>
      <c r="B4" s="62">
        <v>100</v>
      </c>
      <c r="C4" s="62">
        <v>100</v>
      </c>
      <c r="D4" s="62">
        <v>100</v>
      </c>
    </row>
    <row r="5" spans="1:4" ht="30" x14ac:dyDescent="0.25">
      <c r="A5" s="61" t="s">
        <v>170</v>
      </c>
      <c r="B5" s="58">
        <v>32.311721587960562</v>
      </c>
      <c r="C5" s="58">
        <v>55.717225732937003</v>
      </c>
      <c r="D5" s="58">
        <v>40.404277607352199</v>
      </c>
    </row>
    <row r="6" spans="1:4" ht="15.75" x14ac:dyDescent="0.25">
      <c r="A6" s="61" t="s">
        <v>192</v>
      </c>
      <c r="B6" s="58">
        <v>0.63402741740183366</v>
      </c>
      <c r="C6" s="58">
        <v>0.17214890522297527</v>
      </c>
      <c r="D6" s="58">
        <v>0.474330890003473</v>
      </c>
    </row>
    <row r="7" spans="1:4" ht="15.75" x14ac:dyDescent="0.25">
      <c r="A7" s="61" t="s">
        <v>172</v>
      </c>
      <c r="B7" s="58">
        <v>8.5644784639335754</v>
      </c>
      <c r="C7" s="58">
        <v>4.5252761235707952</v>
      </c>
      <c r="D7" s="58">
        <v>7.1679064862238215</v>
      </c>
    </row>
    <row r="8" spans="1:4" ht="30" x14ac:dyDescent="0.25">
      <c r="A8" s="61" t="s">
        <v>173</v>
      </c>
      <c r="B8" s="58">
        <v>0.64213587614599554</v>
      </c>
      <c r="C8" s="58">
        <v>0.49823964191391124</v>
      </c>
      <c r="D8" s="58">
        <v>0.59238312015793115</v>
      </c>
    </row>
    <row r="9" spans="1:4" ht="45" x14ac:dyDescent="0.25">
      <c r="A9" s="61" t="s">
        <v>174</v>
      </c>
      <c r="B9" s="58">
        <v>0.16168266735858847</v>
      </c>
      <c r="C9" s="58">
        <v>0.37324501197779963</v>
      </c>
      <c r="D9" s="58">
        <v>0.23483127867753212</v>
      </c>
    </row>
    <row r="10" spans="1:4" ht="15.75" x14ac:dyDescent="0.25">
      <c r="A10" s="61" t="s">
        <v>175</v>
      </c>
      <c r="B10" s="58">
        <v>12.419401920083031</v>
      </c>
      <c r="C10" s="58">
        <v>5.0529744016725955E-2</v>
      </c>
      <c r="D10" s="58">
        <v>8.1428099542998531</v>
      </c>
    </row>
    <row r="11" spans="1:4" ht="45" x14ac:dyDescent="0.25">
      <c r="A11" s="61" t="s">
        <v>176</v>
      </c>
      <c r="B11" s="58">
        <v>8.8535179899671341</v>
      </c>
      <c r="C11" s="58">
        <v>5.5168456347006369</v>
      </c>
      <c r="D11" s="58">
        <v>7.6998488450474305</v>
      </c>
    </row>
    <row r="12" spans="1:4" ht="30" x14ac:dyDescent="0.25">
      <c r="A12" s="61" t="s">
        <v>177</v>
      </c>
      <c r="B12" s="58">
        <v>8.8738972496107937</v>
      </c>
      <c r="C12" s="58">
        <v>0.24651150421115295</v>
      </c>
      <c r="D12" s="58">
        <v>5.8909406761018861</v>
      </c>
    </row>
    <row r="13" spans="1:4" ht="15.75" x14ac:dyDescent="0.25">
      <c r="A13" s="61" t="s">
        <v>178</v>
      </c>
      <c r="B13" s="58">
        <v>1.546120913336793</v>
      </c>
      <c r="C13" s="58">
        <v>2.3075931680512909</v>
      </c>
      <c r="D13" s="58">
        <v>1.8094032951355266</v>
      </c>
    </row>
    <row r="14" spans="1:4" ht="15.75" x14ac:dyDescent="0.25">
      <c r="A14" s="61" t="s">
        <v>179</v>
      </c>
      <c r="B14" s="58">
        <v>0.42704549385919394</v>
      </c>
      <c r="C14" s="58">
        <v>0.55337229783499486</v>
      </c>
      <c r="D14" s="58">
        <v>0.47072354204788436</v>
      </c>
    </row>
    <row r="15" spans="1:4" ht="30" x14ac:dyDescent="0.25">
      <c r="A15" s="61" t="s">
        <v>180</v>
      </c>
      <c r="B15" s="58">
        <v>1.8458095485210171</v>
      </c>
      <c r="C15" s="58">
        <v>1.3546881169180538</v>
      </c>
      <c r="D15" s="58">
        <v>1.6760021530916034</v>
      </c>
    </row>
    <row r="16" spans="1:4" ht="30" x14ac:dyDescent="0.25">
      <c r="A16" s="61" t="s">
        <v>181</v>
      </c>
      <c r="B16" s="58">
        <v>1.4227642276422763</v>
      </c>
      <c r="C16" s="58">
        <v>0.73165841893044692</v>
      </c>
      <c r="D16" s="58">
        <v>1.1838113540923241</v>
      </c>
    </row>
    <row r="17" spans="1:4" ht="30" x14ac:dyDescent="0.25">
      <c r="A17" s="61" t="s">
        <v>182</v>
      </c>
      <c r="B17" s="58">
        <v>1.3889249264833072</v>
      </c>
      <c r="C17" s="58">
        <v>0.59715110439199626</v>
      </c>
      <c r="D17" s="58">
        <v>1.1151656444668587</v>
      </c>
    </row>
    <row r="18" spans="1:4" ht="30" x14ac:dyDescent="0.25">
      <c r="A18" s="61" t="s">
        <v>183</v>
      </c>
      <c r="B18" s="58">
        <v>0.41580176440062278</v>
      </c>
      <c r="C18" s="58">
        <v>2.4024131532810578</v>
      </c>
      <c r="D18" s="58">
        <v>1.102681391248008</v>
      </c>
    </row>
    <row r="19" spans="1:4" ht="45" x14ac:dyDescent="0.25">
      <c r="A19" s="61" t="s">
        <v>184</v>
      </c>
      <c r="B19" s="58">
        <v>7.3670212765957448</v>
      </c>
      <c r="C19" s="58">
        <v>1.9558284116271603</v>
      </c>
      <c r="D19" s="58">
        <v>5.4960775395906438</v>
      </c>
    </row>
    <row r="20" spans="1:4" ht="15.75" x14ac:dyDescent="0.25">
      <c r="A20" s="61" t="s">
        <v>185</v>
      </c>
      <c r="B20" s="58">
        <v>4.225912471890676</v>
      </c>
      <c r="C20" s="58">
        <v>12.474811843190043</v>
      </c>
      <c r="D20" s="58">
        <v>7.0780057165855252</v>
      </c>
    </row>
    <row r="21" spans="1:4" ht="30" x14ac:dyDescent="0.25">
      <c r="A21" s="61" t="s">
        <v>186</v>
      </c>
      <c r="B21" s="58">
        <v>3.7285936689154129</v>
      </c>
      <c r="C21" s="58">
        <v>7.5843713752068744</v>
      </c>
      <c r="D21" s="58">
        <v>5.0617457725064918</v>
      </c>
    </row>
    <row r="22" spans="1:4" ht="30" x14ac:dyDescent="0.25">
      <c r="A22" s="61" t="s">
        <v>187</v>
      </c>
      <c r="B22" s="58">
        <v>1.0299364296834459</v>
      </c>
      <c r="C22" s="58">
        <v>0.79855407194044448</v>
      </c>
      <c r="D22" s="58">
        <v>0.94993496163833013</v>
      </c>
    </row>
    <row r="23" spans="1:4" ht="30" x14ac:dyDescent="0.25">
      <c r="A23" s="61" t="s">
        <v>188</v>
      </c>
      <c r="B23" s="58">
        <v>1.7517514270887391</v>
      </c>
      <c r="C23" s="58">
        <v>1.3945800200891532</v>
      </c>
      <c r="D23" s="58">
        <v>1.6282578419146956</v>
      </c>
    </row>
    <row r="24" spans="1:4" ht="75" x14ac:dyDescent="0.25">
      <c r="A24" s="61" t="s">
        <v>189</v>
      </c>
      <c r="B24" s="58">
        <v>2.0445208441446114</v>
      </c>
      <c r="C24" s="58">
        <v>0.6327469564523619</v>
      </c>
      <c r="D24" s="58">
        <v>1.5563938120543421</v>
      </c>
    </row>
    <row r="25" spans="1:4" ht="30" x14ac:dyDescent="0.25">
      <c r="A25" s="61" t="s">
        <v>190</v>
      </c>
      <c r="B25" s="58">
        <v>0.34493383497664765</v>
      </c>
      <c r="C25" s="58">
        <v>0.11220876353511818</v>
      </c>
      <c r="D25" s="58">
        <v>0.26446811776364232</v>
      </c>
    </row>
  </sheetData>
  <mergeCells count="4">
    <mergeCell ref="A1:D1"/>
    <mergeCell ref="A2:A3"/>
    <mergeCell ref="B2:C2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5" x14ac:dyDescent="0.25"/>
  <cols>
    <col min="1" max="1" width="39.140625" customWidth="1"/>
    <col min="2" max="7" width="11.5703125" customWidth="1"/>
  </cols>
  <sheetData>
    <row r="1" spans="1:7" ht="38.25" customHeight="1" x14ac:dyDescent="0.25">
      <c r="A1" s="70" t="s">
        <v>35</v>
      </c>
      <c r="B1" s="70"/>
      <c r="C1" s="70"/>
      <c r="D1" s="70"/>
      <c r="E1" s="70"/>
      <c r="F1" s="70"/>
      <c r="G1" s="70"/>
    </row>
    <row r="2" spans="1:7" x14ac:dyDescent="0.25">
      <c r="A2" s="68" t="s">
        <v>19</v>
      </c>
      <c r="B2" s="69" t="s">
        <v>1</v>
      </c>
      <c r="C2" s="69"/>
      <c r="D2" s="69"/>
      <c r="E2" s="69"/>
      <c r="F2" s="69"/>
      <c r="G2" s="69"/>
    </row>
    <row r="3" spans="1:7" ht="27" x14ac:dyDescent="0.25">
      <c r="A3" s="68"/>
      <c r="B3" s="1" t="s">
        <v>20</v>
      </c>
      <c r="C3" s="1" t="s">
        <v>21</v>
      </c>
      <c r="D3" s="8" t="s">
        <v>22</v>
      </c>
      <c r="E3" s="8" t="s">
        <v>23</v>
      </c>
      <c r="F3" s="1" t="s">
        <v>24</v>
      </c>
      <c r="G3" s="8" t="s">
        <v>25</v>
      </c>
    </row>
    <row r="4" spans="1:7" x14ac:dyDescent="0.25">
      <c r="A4" s="2" t="s">
        <v>26</v>
      </c>
      <c r="B4" s="9">
        <v>6869571</v>
      </c>
      <c r="C4" s="10">
        <v>153895</v>
      </c>
      <c r="D4" s="9">
        <v>1965525</v>
      </c>
      <c r="E4" s="10">
        <v>2527602</v>
      </c>
      <c r="F4" s="9">
        <v>807350</v>
      </c>
      <c r="G4" s="10">
        <v>1415199</v>
      </c>
    </row>
    <row r="5" spans="1:7" x14ac:dyDescent="0.25">
      <c r="A5" s="2" t="s">
        <v>5</v>
      </c>
      <c r="B5" s="9">
        <v>3018773</v>
      </c>
      <c r="C5" s="10">
        <v>90724</v>
      </c>
      <c r="D5" s="9">
        <v>1077647</v>
      </c>
      <c r="E5" s="10">
        <v>1001078</v>
      </c>
      <c r="F5" s="9">
        <v>320835</v>
      </c>
      <c r="G5" s="10">
        <v>528489</v>
      </c>
    </row>
    <row r="6" spans="1:7" x14ac:dyDescent="0.25">
      <c r="A6" s="2" t="s">
        <v>6</v>
      </c>
      <c r="B6" s="9">
        <v>2827562</v>
      </c>
      <c r="C6" s="10">
        <v>82920</v>
      </c>
      <c r="D6" s="9">
        <v>1014502</v>
      </c>
      <c r="E6" s="10">
        <v>940044</v>
      </c>
      <c r="F6" s="9">
        <v>300674</v>
      </c>
      <c r="G6" s="10">
        <v>489422</v>
      </c>
    </row>
    <row r="7" spans="1:7" ht="27" x14ac:dyDescent="0.25">
      <c r="A7" s="2" t="s">
        <v>27</v>
      </c>
      <c r="B7" s="9">
        <v>43835</v>
      </c>
      <c r="C7" s="10">
        <v>297</v>
      </c>
      <c r="D7" s="9">
        <v>7038</v>
      </c>
      <c r="E7" s="10">
        <v>29518</v>
      </c>
      <c r="F7" s="9">
        <v>1316</v>
      </c>
      <c r="G7" s="10">
        <v>5666</v>
      </c>
    </row>
    <row r="8" spans="1:7" x14ac:dyDescent="0.25">
      <c r="A8" s="2" t="s">
        <v>8</v>
      </c>
      <c r="B8" s="9">
        <v>191211</v>
      </c>
      <c r="C8" s="10">
        <v>7804</v>
      </c>
      <c r="D8" s="9">
        <v>63145</v>
      </c>
      <c r="E8" s="10">
        <v>61034</v>
      </c>
      <c r="F8" s="9">
        <v>20161</v>
      </c>
      <c r="G8" s="10">
        <v>39067</v>
      </c>
    </row>
    <row r="9" spans="1:7" ht="27" x14ac:dyDescent="0.25">
      <c r="A9" s="2" t="s">
        <v>28</v>
      </c>
      <c r="B9" s="9">
        <v>3850798</v>
      </c>
      <c r="C9" s="10">
        <v>63171</v>
      </c>
      <c r="D9" s="9">
        <v>887878</v>
      </c>
      <c r="E9" s="10">
        <v>1526524</v>
      </c>
      <c r="F9" s="9">
        <v>486515</v>
      </c>
      <c r="G9" s="10">
        <v>886710</v>
      </c>
    </row>
    <row r="10" spans="1:7" x14ac:dyDescent="0.25">
      <c r="A10" s="2" t="s">
        <v>29</v>
      </c>
      <c r="B10" s="9">
        <v>118777</v>
      </c>
      <c r="C10" s="10">
        <v>997</v>
      </c>
      <c r="D10" s="9">
        <v>45780</v>
      </c>
      <c r="E10" s="10">
        <v>33752</v>
      </c>
      <c r="F10" s="9">
        <v>6136</v>
      </c>
      <c r="G10" s="10">
        <v>32112</v>
      </c>
    </row>
    <row r="11" spans="1:7" x14ac:dyDescent="0.25">
      <c r="A11" s="5"/>
      <c r="B11" s="71" t="s">
        <v>11</v>
      </c>
      <c r="C11" s="72"/>
      <c r="D11" s="72"/>
      <c r="E11" s="72"/>
      <c r="F11" s="72"/>
      <c r="G11" s="73"/>
    </row>
    <row r="12" spans="1:7" ht="27" x14ac:dyDescent="0.25">
      <c r="A12" s="2" t="s">
        <v>30</v>
      </c>
      <c r="B12" s="6">
        <v>43.944126933108343</v>
      </c>
      <c r="C12" s="7">
        <v>58.951882777218231</v>
      </c>
      <c r="D12" s="6">
        <v>54.827437961867695</v>
      </c>
      <c r="E12" s="7">
        <v>39.605839843456373</v>
      </c>
      <c r="F12" s="6">
        <v>39.739270452715672</v>
      </c>
      <c r="G12" s="11">
        <v>37.343794052991839</v>
      </c>
    </row>
    <row r="13" spans="1:7" ht="27" x14ac:dyDescent="0.25">
      <c r="A13" s="2" t="s">
        <v>31</v>
      </c>
      <c r="B13" s="6">
        <v>41.160678010315344</v>
      </c>
      <c r="C13" s="7">
        <v>53.880892816530753</v>
      </c>
      <c r="D13" s="6">
        <v>51.614810292415513</v>
      </c>
      <c r="E13" s="7">
        <v>37.191140060816537</v>
      </c>
      <c r="F13" s="6">
        <v>37.242088313618623</v>
      </c>
      <c r="G13" s="11">
        <v>34.583263555160791</v>
      </c>
    </row>
    <row r="14" spans="1:7" x14ac:dyDescent="0.25">
      <c r="A14" s="2" t="s">
        <v>14</v>
      </c>
      <c r="B14" s="6">
        <v>6.3340635417104902</v>
      </c>
      <c r="C14" s="7">
        <v>8.6019134958776071</v>
      </c>
      <c r="D14" s="6">
        <v>5.8595254290133969</v>
      </c>
      <c r="E14" s="7">
        <v>6.0968276198258282</v>
      </c>
      <c r="F14" s="6">
        <v>6.2839154082316453</v>
      </c>
      <c r="G14" s="11">
        <v>7.3922068387421493</v>
      </c>
    </row>
    <row r="15" spans="1:7" ht="40.5" x14ac:dyDescent="0.25">
      <c r="A15" s="2" t="s">
        <v>32</v>
      </c>
      <c r="B15" s="6">
        <v>7.7861435755520541</v>
      </c>
      <c r="C15" s="7">
        <v>8.9292800141087252</v>
      </c>
      <c r="D15" s="6">
        <v>6.5126149843130445</v>
      </c>
      <c r="E15" s="7">
        <v>9.0454490059715624</v>
      </c>
      <c r="F15" s="6">
        <v>6.6940950956098932</v>
      </c>
      <c r="G15" s="11">
        <v>8.4643199763855073</v>
      </c>
    </row>
    <row r="16" spans="1:7" ht="27" x14ac:dyDescent="0.25">
      <c r="A16" s="2" t="s">
        <v>33</v>
      </c>
      <c r="B16" s="6">
        <v>10.268675385661657</v>
      </c>
      <c r="C16" s="7">
        <v>9.7008509324985663</v>
      </c>
      <c r="D16" s="6">
        <v>10.107669765702498</v>
      </c>
      <c r="E16" s="7">
        <v>9.4683930722680962</v>
      </c>
      <c r="F16" s="6">
        <v>8.1964249536366047</v>
      </c>
      <c r="G16" s="11">
        <v>13.468397639307536</v>
      </c>
    </row>
    <row r="17" spans="1:7" ht="40.5" x14ac:dyDescent="0.25">
      <c r="A17" s="2" t="s">
        <v>34</v>
      </c>
      <c r="B17" s="6">
        <v>11.720755419503222</v>
      </c>
      <c r="C17" s="7">
        <v>10.028217450729686</v>
      </c>
      <c r="D17" s="6">
        <v>10.760759321002146</v>
      </c>
      <c r="E17" s="7">
        <v>12.41701445841383</v>
      </c>
      <c r="F17" s="6">
        <v>8.6066046410148527</v>
      </c>
      <c r="G17" s="11">
        <v>14.540510776950894</v>
      </c>
    </row>
  </sheetData>
  <mergeCells count="4">
    <mergeCell ref="A1:G1"/>
    <mergeCell ref="A2:A3"/>
    <mergeCell ref="B2:G2"/>
    <mergeCell ref="B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5" width="13.7109375" bestFit="1" customWidth="1"/>
  </cols>
  <sheetData>
    <row r="1" spans="1:5" ht="41.25" customHeight="1" x14ac:dyDescent="0.25">
      <c r="A1" s="67" t="s">
        <v>45</v>
      </c>
      <c r="B1" s="67"/>
      <c r="C1" s="67"/>
      <c r="D1" s="67"/>
      <c r="E1" s="67"/>
    </row>
    <row r="2" spans="1:5" x14ac:dyDescent="0.25">
      <c r="A2" s="68" t="s">
        <v>193</v>
      </c>
      <c r="B2" s="69" t="s">
        <v>1</v>
      </c>
      <c r="C2" s="69"/>
      <c r="D2" s="69"/>
      <c r="E2" s="69"/>
    </row>
    <row r="3" spans="1:5" x14ac:dyDescent="0.25">
      <c r="A3" s="68"/>
      <c r="B3" s="8">
        <v>2004</v>
      </c>
      <c r="C3" s="8">
        <v>2009</v>
      </c>
      <c r="D3" s="8">
        <v>2016</v>
      </c>
      <c r="E3" s="8">
        <v>2025</v>
      </c>
    </row>
    <row r="4" spans="1:5" x14ac:dyDescent="0.25">
      <c r="A4" s="2" t="s">
        <v>36</v>
      </c>
      <c r="B4" s="12">
        <v>3979858</v>
      </c>
      <c r="C4" s="10">
        <v>4707374</v>
      </c>
      <c r="D4" s="12">
        <v>5314273</v>
      </c>
      <c r="E4" s="12">
        <v>6869571</v>
      </c>
    </row>
    <row r="5" spans="1:5" x14ac:dyDescent="0.25">
      <c r="A5" s="2" t="s">
        <v>37</v>
      </c>
      <c r="B5" s="12">
        <v>2330606</v>
      </c>
      <c r="C5" s="12">
        <v>2097726</v>
      </c>
      <c r="D5" s="12">
        <v>2252228</v>
      </c>
      <c r="E5" s="12">
        <v>3018773</v>
      </c>
    </row>
    <row r="6" spans="1:5" x14ac:dyDescent="0.25">
      <c r="A6" s="2" t="s">
        <v>38</v>
      </c>
      <c r="B6" s="12">
        <v>2134654</v>
      </c>
      <c r="C6" s="12">
        <v>1856519</v>
      </c>
      <c r="D6" s="12">
        <v>2096470</v>
      </c>
      <c r="E6" s="12">
        <v>2827562</v>
      </c>
    </row>
    <row r="7" spans="1:5" x14ac:dyDescent="0.25">
      <c r="A7" s="2" t="s">
        <v>39</v>
      </c>
      <c r="B7" s="12">
        <v>195952</v>
      </c>
      <c r="C7" s="12">
        <v>241208</v>
      </c>
      <c r="D7" s="12">
        <v>155758</v>
      </c>
      <c r="E7" s="12">
        <v>191211</v>
      </c>
    </row>
    <row r="8" spans="1:5" x14ac:dyDescent="0.25">
      <c r="A8" s="2" t="s">
        <v>40</v>
      </c>
      <c r="B8" s="12">
        <v>1331315</v>
      </c>
      <c r="C8" s="12">
        <v>2089759</v>
      </c>
      <c r="D8" s="12">
        <v>2508177</v>
      </c>
      <c r="E8" s="12">
        <v>3850798</v>
      </c>
    </row>
    <row r="9" spans="1:5" ht="27" x14ac:dyDescent="0.25">
      <c r="A9" s="2" t="s">
        <v>41</v>
      </c>
      <c r="B9" s="13">
        <v>58.6</v>
      </c>
      <c r="C9" s="13">
        <v>44.6</v>
      </c>
      <c r="D9" s="13">
        <v>42.4</v>
      </c>
      <c r="E9" s="14">
        <v>43.944126933108343</v>
      </c>
    </row>
    <row r="10" spans="1:5" x14ac:dyDescent="0.25">
      <c r="A10" s="2" t="s">
        <v>42</v>
      </c>
      <c r="B10" s="13">
        <v>8.4</v>
      </c>
      <c r="C10" s="13">
        <v>11.5</v>
      </c>
      <c r="D10" s="13">
        <v>6.9</v>
      </c>
      <c r="E10" s="14">
        <v>6.3340635417104902</v>
      </c>
    </row>
    <row r="11" spans="1:5" x14ac:dyDescent="0.25">
      <c r="A11" s="74" t="s">
        <v>43</v>
      </c>
      <c r="B11" s="75"/>
      <c r="C11" s="75"/>
      <c r="D11" s="75"/>
      <c r="E11" s="76"/>
    </row>
    <row r="12" spans="1:5" x14ac:dyDescent="0.25">
      <c r="A12" s="2" t="s">
        <v>26</v>
      </c>
      <c r="B12" s="12">
        <v>1106555</v>
      </c>
      <c r="C12" s="12">
        <v>1287705</v>
      </c>
      <c r="D12" s="12">
        <v>1490420</v>
      </c>
      <c r="E12" s="12">
        <v>2012886</v>
      </c>
    </row>
    <row r="13" spans="1:5" x14ac:dyDescent="0.25">
      <c r="A13" s="2" t="s">
        <v>37</v>
      </c>
      <c r="B13" s="12">
        <v>536447</v>
      </c>
      <c r="C13" s="12">
        <v>545616</v>
      </c>
      <c r="D13" s="12">
        <v>579455</v>
      </c>
      <c r="E13" s="12">
        <v>866542</v>
      </c>
    </row>
    <row r="14" spans="1:5" x14ac:dyDescent="0.25">
      <c r="A14" s="2" t="s">
        <v>38</v>
      </c>
      <c r="B14" s="12">
        <v>427652</v>
      </c>
      <c r="C14" s="12">
        <v>454186</v>
      </c>
      <c r="D14" s="12">
        <v>515616</v>
      </c>
      <c r="E14" s="12">
        <v>802858</v>
      </c>
    </row>
    <row r="15" spans="1:5" x14ac:dyDescent="0.25">
      <c r="A15" s="2" t="s">
        <v>39</v>
      </c>
      <c r="B15" s="12">
        <v>108795</v>
      </c>
      <c r="C15" s="12">
        <v>91429</v>
      </c>
      <c r="D15" s="12">
        <v>63839</v>
      </c>
      <c r="E15" s="12">
        <v>63684</v>
      </c>
    </row>
    <row r="16" spans="1:5" x14ac:dyDescent="0.25">
      <c r="A16" s="2" t="s">
        <v>40</v>
      </c>
      <c r="B16" s="12">
        <v>497014</v>
      </c>
      <c r="C16" s="12">
        <v>628190</v>
      </c>
      <c r="D16" s="12">
        <v>831675</v>
      </c>
      <c r="E16" s="12">
        <v>1146344</v>
      </c>
    </row>
    <row r="17" spans="1:5" ht="27" x14ac:dyDescent="0.25">
      <c r="A17" s="2" t="s">
        <v>41</v>
      </c>
      <c r="B17" s="13">
        <v>48.5</v>
      </c>
      <c r="C17" s="13">
        <v>42.4</v>
      </c>
      <c r="D17" s="13">
        <v>38.9</v>
      </c>
      <c r="E17" s="14">
        <v>43.049730585835462</v>
      </c>
    </row>
    <row r="18" spans="1:5" x14ac:dyDescent="0.25">
      <c r="A18" s="2" t="s">
        <v>42</v>
      </c>
      <c r="B18" s="13">
        <v>20.3</v>
      </c>
      <c r="C18" s="13">
        <v>16.8</v>
      </c>
      <c r="D18" s="14">
        <v>11</v>
      </c>
      <c r="E18" s="14">
        <v>7.3492110018902723</v>
      </c>
    </row>
    <row r="19" spans="1:5" x14ac:dyDescent="0.25">
      <c r="A19" s="74" t="s">
        <v>44</v>
      </c>
      <c r="B19" s="75"/>
      <c r="C19" s="75"/>
      <c r="D19" s="75"/>
      <c r="E19" s="76"/>
    </row>
    <row r="20" spans="1:5" x14ac:dyDescent="0.25">
      <c r="A20" s="2" t="s">
        <v>36</v>
      </c>
      <c r="B20" s="12">
        <v>2873303</v>
      </c>
      <c r="C20" s="12">
        <v>3419668</v>
      </c>
      <c r="D20" s="12">
        <v>3823854</v>
      </c>
      <c r="E20" s="12">
        <v>4856685</v>
      </c>
    </row>
    <row r="21" spans="1:5" x14ac:dyDescent="0.25">
      <c r="A21" s="2" t="s">
        <v>37</v>
      </c>
      <c r="B21" s="12">
        <v>1794159</v>
      </c>
      <c r="C21" s="12">
        <v>1552111</v>
      </c>
      <c r="D21" s="12">
        <v>1672773</v>
      </c>
      <c r="E21" s="12">
        <v>2152231</v>
      </c>
    </row>
    <row r="22" spans="1:5" x14ac:dyDescent="0.25">
      <c r="A22" s="2" t="s">
        <v>38</v>
      </c>
      <c r="B22" s="12">
        <v>1707002</v>
      </c>
      <c r="C22" s="12">
        <v>1402332</v>
      </c>
      <c r="D22" s="12">
        <v>1580853</v>
      </c>
      <c r="E22" s="12">
        <v>2024704</v>
      </c>
    </row>
    <row r="23" spans="1:5" x14ac:dyDescent="0.25">
      <c r="A23" s="2" t="s">
        <v>39</v>
      </c>
      <c r="B23" s="12">
        <v>87157</v>
      </c>
      <c r="C23" s="12">
        <v>149778</v>
      </c>
      <c r="D23" s="12">
        <v>91919</v>
      </c>
      <c r="E23" s="12">
        <v>127527</v>
      </c>
    </row>
    <row r="24" spans="1:5" x14ac:dyDescent="0.25">
      <c r="A24" s="2" t="s">
        <v>40</v>
      </c>
      <c r="B24" s="12">
        <v>834301</v>
      </c>
      <c r="C24" s="12">
        <v>1461567</v>
      </c>
      <c r="D24" s="12">
        <v>1781047</v>
      </c>
      <c r="E24" s="12">
        <v>2704454</v>
      </c>
    </row>
    <row r="25" spans="1:5" ht="27" x14ac:dyDescent="0.25">
      <c r="A25" s="2" t="s">
        <v>41</v>
      </c>
      <c r="B25" s="13">
        <v>62.4</v>
      </c>
      <c r="C25" s="13">
        <v>45.4</v>
      </c>
      <c r="D25" s="13">
        <v>43.7</v>
      </c>
      <c r="E25" s="14">
        <v>44.314815558348961</v>
      </c>
    </row>
    <row r="26" spans="1:5" x14ac:dyDescent="0.25">
      <c r="A26" s="2" t="s">
        <v>42</v>
      </c>
      <c r="B26" s="13">
        <v>4.9000000000000004</v>
      </c>
      <c r="C26" s="13">
        <v>9.6</v>
      </c>
      <c r="D26" s="13">
        <v>5.5</v>
      </c>
      <c r="E26" s="14">
        <v>5.9253397985625149</v>
      </c>
    </row>
  </sheetData>
  <mergeCells count="5">
    <mergeCell ref="A1:E1"/>
    <mergeCell ref="A2:A3"/>
    <mergeCell ref="B2:E2"/>
    <mergeCell ref="A11:E11"/>
    <mergeCell ref="A19:E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defaultRowHeight="15" x14ac:dyDescent="0.25"/>
  <cols>
    <col min="1" max="1" width="46.140625" customWidth="1"/>
  </cols>
  <sheetData>
    <row r="1" spans="1:5" ht="34.5" customHeight="1" x14ac:dyDescent="0.25">
      <c r="A1" s="67" t="s">
        <v>70</v>
      </c>
      <c r="B1" s="67"/>
      <c r="C1" s="67"/>
      <c r="D1" s="67"/>
      <c r="E1" s="67"/>
    </row>
    <row r="2" spans="1:5" ht="17.25" x14ac:dyDescent="0.25">
      <c r="A2" s="78" t="s">
        <v>46</v>
      </c>
      <c r="B2" s="78" t="s">
        <v>47</v>
      </c>
      <c r="C2" s="78"/>
      <c r="D2" s="78"/>
      <c r="E2" s="78"/>
    </row>
    <row r="3" spans="1:5" ht="17.25" x14ac:dyDescent="0.25">
      <c r="A3" s="78"/>
      <c r="B3" s="15">
        <v>2004</v>
      </c>
      <c r="C3" s="15">
        <v>2009</v>
      </c>
      <c r="D3" s="15">
        <v>2016</v>
      </c>
      <c r="E3" s="15">
        <v>2025</v>
      </c>
    </row>
    <row r="4" spans="1:5" ht="17.25" x14ac:dyDescent="0.25">
      <c r="A4" s="16" t="s">
        <v>20</v>
      </c>
      <c r="B4" s="17">
        <v>100</v>
      </c>
      <c r="C4" s="17">
        <v>100</v>
      </c>
      <c r="D4" s="17">
        <v>100</v>
      </c>
      <c r="E4" s="17">
        <v>100</v>
      </c>
    </row>
    <row r="5" spans="1:5" ht="17.25" x14ac:dyDescent="0.25">
      <c r="A5" s="18" t="s">
        <v>48</v>
      </c>
      <c r="B5" s="19">
        <v>20</v>
      </c>
      <c r="C5" s="19">
        <v>24.5</v>
      </c>
      <c r="D5" s="19">
        <v>24.6</v>
      </c>
      <c r="E5" s="20">
        <v>28.4</v>
      </c>
    </row>
    <row r="6" spans="1:5" ht="17.25" x14ac:dyDescent="0.25">
      <c r="A6" s="18" t="s">
        <v>49</v>
      </c>
      <c r="B6" s="19">
        <v>80</v>
      </c>
      <c r="C6" s="19">
        <v>75.5</v>
      </c>
      <c r="D6" s="19">
        <v>75.400000000000006</v>
      </c>
      <c r="E6" s="20">
        <v>71.599999999999994</v>
      </c>
    </row>
    <row r="7" spans="1:5" ht="17.25" x14ac:dyDescent="0.25">
      <c r="A7" s="77" t="s">
        <v>50</v>
      </c>
      <c r="B7" s="77"/>
      <c r="C7" s="77"/>
      <c r="D7" s="77"/>
      <c r="E7" s="77"/>
    </row>
    <row r="8" spans="1:5" ht="17.25" x14ac:dyDescent="0.25">
      <c r="A8" s="16" t="s">
        <v>20</v>
      </c>
      <c r="B8" s="21" t="s">
        <v>51</v>
      </c>
      <c r="C8" s="21" t="s">
        <v>51</v>
      </c>
      <c r="D8" s="21" t="s">
        <v>51</v>
      </c>
      <c r="E8" s="21" t="s">
        <v>51</v>
      </c>
    </row>
    <row r="9" spans="1:5" ht="17.25" x14ac:dyDescent="0.25">
      <c r="A9" s="18" t="s">
        <v>52</v>
      </c>
      <c r="B9" s="20">
        <v>53.4</v>
      </c>
      <c r="C9" s="20">
        <v>56.8</v>
      </c>
      <c r="D9" s="20">
        <v>59.5</v>
      </c>
      <c r="E9" s="20">
        <v>65.400000000000006</v>
      </c>
    </row>
    <row r="10" spans="1:5" ht="17.25" x14ac:dyDescent="0.25">
      <c r="A10" s="18" t="s">
        <v>53</v>
      </c>
      <c r="B10" s="20">
        <v>46.6</v>
      </c>
      <c r="C10" s="20">
        <v>43.2</v>
      </c>
      <c r="D10" s="20">
        <v>40.5</v>
      </c>
      <c r="E10" s="20">
        <v>34.6</v>
      </c>
    </row>
    <row r="11" spans="1:5" ht="17.25" x14ac:dyDescent="0.25">
      <c r="A11" s="77" t="s">
        <v>54</v>
      </c>
      <c r="B11" s="77"/>
      <c r="C11" s="77"/>
      <c r="D11" s="77"/>
      <c r="E11" s="77"/>
    </row>
    <row r="12" spans="1:5" ht="17.25" x14ac:dyDescent="0.25">
      <c r="A12" s="16" t="s">
        <v>20</v>
      </c>
      <c r="B12" s="17">
        <v>100</v>
      </c>
      <c r="C12" s="17">
        <v>100</v>
      </c>
      <c r="D12" s="17">
        <v>100</v>
      </c>
      <c r="E12" s="17">
        <v>100</v>
      </c>
    </row>
    <row r="13" spans="1:5" ht="17.25" x14ac:dyDescent="0.25">
      <c r="A13" s="18" t="s">
        <v>55</v>
      </c>
      <c r="B13" s="20">
        <v>18.100000000000001</v>
      </c>
      <c r="C13" s="20">
        <v>9.5</v>
      </c>
      <c r="D13" s="20">
        <v>7.1</v>
      </c>
      <c r="E13" s="20">
        <v>4.8</v>
      </c>
    </row>
    <row r="14" spans="1:5" ht="17.25" x14ac:dyDescent="0.25">
      <c r="A14" s="18" t="s">
        <v>56</v>
      </c>
      <c r="B14" s="20">
        <v>12.2</v>
      </c>
      <c r="C14" s="20">
        <v>14.1</v>
      </c>
      <c r="D14" s="20">
        <v>10.199999999999999</v>
      </c>
      <c r="E14" s="20">
        <v>8.1999999999999993</v>
      </c>
    </row>
    <row r="15" spans="1:5" ht="17.25" x14ac:dyDescent="0.25">
      <c r="A15" s="18" t="s">
        <v>57</v>
      </c>
      <c r="B15" s="20">
        <v>13.4</v>
      </c>
      <c r="C15" s="20">
        <v>13.8</v>
      </c>
      <c r="D15" s="20">
        <v>13.8</v>
      </c>
      <c r="E15" s="20">
        <v>12.5</v>
      </c>
    </row>
    <row r="16" spans="1:5" ht="17.25" x14ac:dyDescent="0.25">
      <c r="A16" s="18" t="s">
        <v>58</v>
      </c>
      <c r="B16" s="20">
        <v>56.3</v>
      </c>
      <c r="C16" s="20">
        <v>62.6</v>
      </c>
      <c r="D16" s="20">
        <v>68.900000000000006</v>
      </c>
      <c r="E16" s="20">
        <v>74.5</v>
      </c>
    </row>
    <row r="17" spans="1:5" ht="17.25" x14ac:dyDescent="0.25">
      <c r="A17" s="77" t="s">
        <v>59</v>
      </c>
      <c r="B17" s="77"/>
      <c r="C17" s="77"/>
      <c r="D17" s="77"/>
      <c r="E17" s="77"/>
    </row>
    <row r="18" spans="1:5" ht="17.25" x14ac:dyDescent="0.25">
      <c r="A18" s="16" t="s">
        <v>20</v>
      </c>
      <c r="B18" s="17">
        <v>100</v>
      </c>
      <c r="C18" s="17">
        <v>100</v>
      </c>
      <c r="D18" s="17">
        <v>100</v>
      </c>
      <c r="E18" s="17">
        <v>100</v>
      </c>
    </row>
    <row r="19" spans="1:5" ht="17.25" x14ac:dyDescent="0.25">
      <c r="A19" s="18" t="s">
        <v>60</v>
      </c>
      <c r="B19" s="20">
        <v>11.2</v>
      </c>
      <c r="C19" s="20">
        <v>14.9</v>
      </c>
      <c r="D19" s="19">
        <v>17</v>
      </c>
      <c r="E19" s="19">
        <v>19.7</v>
      </c>
    </row>
    <row r="20" spans="1:5" ht="17.25" x14ac:dyDescent="0.25">
      <c r="A20" s="18" t="s">
        <v>61</v>
      </c>
      <c r="B20" s="20">
        <v>1.2</v>
      </c>
      <c r="C20" s="20">
        <v>0.7</v>
      </c>
      <c r="D20" s="20" t="s">
        <v>62</v>
      </c>
      <c r="E20" s="19" t="s">
        <v>62</v>
      </c>
    </row>
    <row r="21" spans="1:5" ht="17.25" x14ac:dyDescent="0.25">
      <c r="A21" s="18" t="s">
        <v>63</v>
      </c>
      <c r="B21" s="20">
        <v>7.9</v>
      </c>
      <c r="C21" s="20">
        <v>6.3</v>
      </c>
      <c r="D21" s="20">
        <v>8.9</v>
      </c>
      <c r="E21" s="19">
        <v>6.5</v>
      </c>
    </row>
    <row r="22" spans="1:5" ht="17.25" x14ac:dyDescent="0.25">
      <c r="A22" s="18" t="s">
        <v>64</v>
      </c>
      <c r="B22" s="20">
        <v>7.5</v>
      </c>
      <c r="C22" s="20">
        <v>7.9</v>
      </c>
      <c r="D22" s="20">
        <v>3.9</v>
      </c>
      <c r="E22" s="19">
        <v>3.2</v>
      </c>
    </row>
    <row r="23" spans="1:5" ht="17.25" x14ac:dyDescent="0.25">
      <c r="A23" s="18" t="s">
        <v>65</v>
      </c>
      <c r="B23" s="20">
        <v>50.5</v>
      </c>
      <c r="C23" s="20">
        <v>51.8</v>
      </c>
      <c r="D23" s="19">
        <v>54</v>
      </c>
      <c r="E23" s="19">
        <v>53</v>
      </c>
    </row>
    <row r="24" spans="1:5" ht="17.25" x14ac:dyDescent="0.25">
      <c r="A24" s="18" t="s">
        <v>66</v>
      </c>
      <c r="B24" s="20">
        <v>16.8</v>
      </c>
      <c r="C24" s="20">
        <v>14.7</v>
      </c>
      <c r="D24" s="20">
        <v>14.1</v>
      </c>
      <c r="E24" s="19">
        <v>15.6</v>
      </c>
    </row>
    <row r="25" spans="1:5" ht="17.25" x14ac:dyDescent="0.25">
      <c r="A25" s="18" t="s">
        <v>67</v>
      </c>
      <c r="B25" s="20">
        <v>4.2</v>
      </c>
      <c r="C25" s="20">
        <v>2.9</v>
      </c>
      <c r="D25" s="20">
        <v>2.1</v>
      </c>
      <c r="E25" s="19">
        <v>1.5</v>
      </c>
    </row>
    <row r="26" spans="1:5" ht="17.25" x14ac:dyDescent="0.25">
      <c r="A26" s="18" t="s">
        <v>68</v>
      </c>
      <c r="B26" s="20">
        <v>0.7</v>
      </c>
      <c r="C26" s="20">
        <v>0.7</v>
      </c>
      <c r="D26" s="20" t="s">
        <v>62</v>
      </c>
      <c r="E26" s="19">
        <v>0.4</v>
      </c>
    </row>
    <row r="27" spans="1:5" ht="34.5" x14ac:dyDescent="0.25">
      <c r="A27" s="18" t="s">
        <v>69</v>
      </c>
      <c r="B27" s="20" t="s">
        <v>62</v>
      </c>
      <c r="C27" s="20" t="s">
        <v>62</v>
      </c>
      <c r="D27" s="19">
        <v>7.0000000000000007E-2</v>
      </c>
      <c r="E27" s="19">
        <v>7.0000000000000007E-2</v>
      </c>
    </row>
  </sheetData>
  <mergeCells count="6">
    <mergeCell ref="A17:E17"/>
    <mergeCell ref="A1:E1"/>
    <mergeCell ref="A2:A3"/>
    <mergeCell ref="B2:E2"/>
    <mergeCell ref="A7:E7"/>
    <mergeCell ref="A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defaultRowHeight="15" x14ac:dyDescent="0.25"/>
  <cols>
    <col min="1" max="1" width="40.42578125" customWidth="1"/>
  </cols>
  <sheetData>
    <row r="1" spans="1:5" ht="37.5" customHeight="1" x14ac:dyDescent="0.25">
      <c r="A1" s="80" t="s">
        <v>87</v>
      </c>
      <c r="B1" s="80"/>
      <c r="C1" s="80"/>
      <c r="D1" s="80"/>
      <c r="E1" s="80"/>
    </row>
    <row r="2" spans="1:5" x14ac:dyDescent="0.25">
      <c r="A2" s="69" t="s">
        <v>71</v>
      </c>
      <c r="B2" s="69" t="s">
        <v>72</v>
      </c>
      <c r="C2" s="69"/>
      <c r="D2" s="69"/>
      <c r="E2" s="69"/>
    </row>
    <row r="3" spans="1:5" x14ac:dyDescent="0.25">
      <c r="A3" s="69"/>
      <c r="B3" s="8">
        <v>2004</v>
      </c>
      <c r="C3" s="8">
        <v>2009</v>
      </c>
      <c r="D3" s="8">
        <v>2016</v>
      </c>
      <c r="E3" s="8">
        <v>2025</v>
      </c>
    </row>
    <row r="4" spans="1:5" x14ac:dyDescent="0.25">
      <c r="A4" s="22" t="s">
        <v>20</v>
      </c>
      <c r="B4" s="23">
        <v>100</v>
      </c>
      <c r="C4" s="23">
        <v>100</v>
      </c>
      <c r="D4" s="23">
        <v>100</v>
      </c>
      <c r="E4" s="23">
        <v>100</v>
      </c>
    </row>
    <row r="5" spans="1:5" x14ac:dyDescent="0.25">
      <c r="A5" s="24" t="s">
        <v>73</v>
      </c>
      <c r="B5" s="25">
        <v>55.5</v>
      </c>
      <c r="C5" s="25">
        <v>37.9</v>
      </c>
      <c r="D5" s="26">
        <v>41</v>
      </c>
      <c r="E5" s="25">
        <v>33.299999999999997</v>
      </c>
    </row>
    <row r="6" spans="1:5" x14ac:dyDescent="0.25">
      <c r="A6" s="24" t="s">
        <v>74</v>
      </c>
      <c r="B6" s="25">
        <v>44.5</v>
      </c>
      <c r="C6" s="25">
        <v>62.1</v>
      </c>
      <c r="D6" s="26">
        <v>59</v>
      </c>
      <c r="E6" s="25">
        <v>66.7</v>
      </c>
    </row>
    <row r="7" spans="1:5" x14ac:dyDescent="0.25">
      <c r="A7" s="79" t="s">
        <v>75</v>
      </c>
      <c r="B7" s="79"/>
      <c r="C7" s="79"/>
      <c r="D7" s="79"/>
      <c r="E7" s="79"/>
    </row>
    <row r="8" spans="1:5" x14ac:dyDescent="0.25">
      <c r="A8" s="22" t="s">
        <v>20</v>
      </c>
      <c r="B8" s="23">
        <v>100</v>
      </c>
      <c r="C8" s="23">
        <v>100</v>
      </c>
      <c r="D8" s="23">
        <v>100</v>
      </c>
      <c r="E8" s="23">
        <v>100</v>
      </c>
    </row>
    <row r="9" spans="1:5" x14ac:dyDescent="0.25">
      <c r="A9" s="24" t="s">
        <v>76</v>
      </c>
      <c r="B9" s="25">
        <v>51.9</v>
      </c>
      <c r="C9" s="25">
        <v>61.1</v>
      </c>
      <c r="D9" s="25">
        <v>68.400000000000006</v>
      </c>
      <c r="E9" s="25">
        <v>52.6</v>
      </c>
    </row>
    <row r="10" spans="1:5" x14ac:dyDescent="0.25">
      <c r="A10" s="24" t="s">
        <v>77</v>
      </c>
      <c r="B10" s="25">
        <v>48.1</v>
      </c>
      <c r="C10" s="25">
        <v>38.9</v>
      </c>
      <c r="D10" s="25">
        <v>31.6</v>
      </c>
      <c r="E10" s="25">
        <v>47.4</v>
      </c>
    </row>
    <row r="11" spans="1:5" x14ac:dyDescent="0.25">
      <c r="A11" s="79" t="s">
        <v>78</v>
      </c>
      <c r="B11" s="79"/>
      <c r="C11" s="79"/>
      <c r="D11" s="79"/>
      <c r="E11" s="79"/>
    </row>
    <row r="12" spans="1:5" x14ac:dyDescent="0.25">
      <c r="A12" s="22" t="s">
        <v>20</v>
      </c>
      <c r="B12" s="23">
        <v>100</v>
      </c>
      <c r="C12" s="23">
        <v>100</v>
      </c>
      <c r="D12" s="23">
        <v>100</v>
      </c>
      <c r="E12" s="23">
        <v>100</v>
      </c>
    </row>
    <row r="13" spans="1:5" x14ac:dyDescent="0.25">
      <c r="A13" s="24" t="s">
        <v>79</v>
      </c>
      <c r="B13" s="25">
        <v>23.6</v>
      </c>
      <c r="C13" s="25">
        <v>14.2</v>
      </c>
      <c r="D13" s="25">
        <v>10.6</v>
      </c>
      <c r="E13" s="25">
        <v>19.399999999999999</v>
      </c>
    </row>
    <row r="14" spans="1:5" x14ac:dyDescent="0.25">
      <c r="A14" s="24" t="s">
        <v>80</v>
      </c>
      <c r="B14" s="25">
        <v>18.899999999999999</v>
      </c>
      <c r="C14" s="25">
        <v>22.3</v>
      </c>
      <c r="D14" s="25">
        <v>19.5</v>
      </c>
      <c r="E14" s="25">
        <v>15.9</v>
      </c>
    </row>
    <row r="15" spans="1:5" x14ac:dyDescent="0.25">
      <c r="A15" s="24" t="s">
        <v>81</v>
      </c>
      <c r="B15" s="25">
        <v>17.5</v>
      </c>
      <c r="C15" s="26">
        <v>16</v>
      </c>
      <c r="D15" s="25">
        <v>19.100000000000001</v>
      </c>
      <c r="E15" s="25">
        <v>15.3</v>
      </c>
    </row>
    <row r="16" spans="1:5" x14ac:dyDescent="0.25">
      <c r="A16" s="24" t="s">
        <v>82</v>
      </c>
      <c r="B16" s="26">
        <v>40</v>
      </c>
      <c r="C16" s="25">
        <v>47.5</v>
      </c>
      <c r="D16" s="25">
        <v>50.8</v>
      </c>
      <c r="E16" s="25">
        <v>49.4</v>
      </c>
    </row>
    <row r="17" spans="1:5" x14ac:dyDescent="0.25">
      <c r="A17" s="79" t="s">
        <v>59</v>
      </c>
      <c r="B17" s="79"/>
      <c r="C17" s="79"/>
      <c r="D17" s="79"/>
      <c r="E17" s="79"/>
    </row>
    <row r="18" spans="1:5" x14ac:dyDescent="0.25">
      <c r="A18" s="22" t="s">
        <v>20</v>
      </c>
      <c r="B18" s="23">
        <v>100</v>
      </c>
      <c r="C18" s="23">
        <v>100</v>
      </c>
      <c r="D18" s="23">
        <v>100</v>
      </c>
      <c r="E18" s="23">
        <v>100</v>
      </c>
    </row>
    <row r="19" spans="1:5" x14ac:dyDescent="0.25">
      <c r="A19" s="24" t="s">
        <v>60</v>
      </c>
      <c r="B19" s="25">
        <v>7.5</v>
      </c>
      <c r="C19" s="25">
        <v>10.3</v>
      </c>
      <c r="D19" s="25">
        <v>18.3</v>
      </c>
      <c r="E19" s="25">
        <v>10.7</v>
      </c>
    </row>
    <row r="20" spans="1:5" x14ac:dyDescent="0.25">
      <c r="A20" s="24" t="s">
        <v>61</v>
      </c>
      <c r="B20" s="25">
        <v>1.7</v>
      </c>
      <c r="C20" s="25">
        <v>1.9</v>
      </c>
      <c r="D20" s="25" t="s">
        <v>62</v>
      </c>
      <c r="E20" s="25" t="s">
        <v>62</v>
      </c>
    </row>
    <row r="21" spans="1:5" x14ac:dyDescent="0.25">
      <c r="A21" s="24" t="s">
        <v>63</v>
      </c>
      <c r="B21" s="25">
        <v>8.6</v>
      </c>
      <c r="C21" s="25">
        <v>6</v>
      </c>
      <c r="D21" s="25">
        <v>6.3</v>
      </c>
      <c r="E21" s="25">
        <v>6.2</v>
      </c>
    </row>
    <row r="22" spans="1:5" x14ac:dyDescent="0.25">
      <c r="A22" s="24" t="s">
        <v>64</v>
      </c>
      <c r="B22" s="25">
        <v>7.6</v>
      </c>
      <c r="C22" s="25">
        <v>8.1999999999999993</v>
      </c>
      <c r="D22" s="25">
        <v>2.2999999999999998</v>
      </c>
      <c r="E22" s="25">
        <v>4.3</v>
      </c>
    </row>
    <row r="23" spans="1:5" x14ac:dyDescent="0.25">
      <c r="A23" s="24" t="s">
        <v>65</v>
      </c>
      <c r="B23" s="25">
        <v>48.7</v>
      </c>
      <c r="C23" s="25">
        <v>59.1</v>
      </c>
      <c r="D23" s="25">
        <v>59.1</v>
      </c>
      <c r="E23" s="25">
        <v>54.7</v>
      </c>
    </row>
    <row r="24" spans="1:5" x14ac:dyDescent="0.25">
      <c r="A24" s="24" t="s">
        <v>83</v>
      </c>
      <c r="B24" s="25">
        <v>18.399999999999999</v>
      </c>
      <c r="C24" s="25">
        <v>11.5</v>
      </c>
      <c r="D24" s="25">
        <v>13.3</v>
      </c>
      <c r="E24" s="25">
        <v>19.7</v>
      </c>
    </row>
    <row r="25" spans="1:5" x14ac:dyDescent="0.25">
      <c r="A25" s="24" t="s">
        <v>84</v>
      </c>
      <c r="B25" s="26">
        <v>6</v>
      </c>
      <c r="C25" s="25">
        <v>2.2000000000000002</v>
      </c>
      <c r="D25" s="25" t="s">
        <v>62</v>
      </c>
      <c r="E25" s="25">
        <v>4.0999999999999996</v>
      </c>
    </row>
    <row r="26" spans="1:5" x14ac:dyDescent="0.25">
      <c r="A26" s="24" t="s">
        <v>85</v>
      </c>
      <c r="B26" s="25">
        <v>1.4</v>
      </c>
      <c r="C26" s="25">
        <v>0.8</v>
      </c>
      <c r="D26" s="25">
        <v>0.7</v>
      </c>
      <c r="E26" s="25">
        <v>0.3</v>
      </c>
    </row>
    <row r="27" spans="1:5" ht="30" x14ac:dyDescent="0.25">
      <c r="A27" s="24" t="s">
        <v>86</v>
      </c>
      <c r="B27" s="25" t="s">
        <v>62</v>
      </c>
      <c r="C27" s="25" t="s">
        <v>62</v>
      </c>
      <c r="D27" s="25">
        <v>0.05</v>
      </c>
      <c r="E27" s="25" t="s">
        <v>62</v>
      </c>
    </row>
  </sheetData>
  <mergeCells count="6">
    <mergeCell ref="A17:E17"/>
    <mergeCell ref="A1:E1"/>
    <mergeCell ref="A2:A3"/>
    <mergeCell ref="B2:E2"/>
    <mergeCell ref="A7:E7"/>
    <mergeCell ref="A11:E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9" sqref="A9"/>
    </sheetView>
  </sheetViews>
  <sheetFormatPr defaultRowHeight="15" x14ac:dyDescent="0.25"/>
  <cols>
    <col min="1" max="1" width="54.42578125" customWidth="1"/>
  </cols>
  <sheetData>
    <row r="1" spans="1:4" ht="42" customHeight="1" x14ac:dyDescent="0.25">
      <c r="A1" s="70" t="s">
        <v>110</v>
      </c>
      <c r="B1" s="70"/>
      <c r="C1" s="70"/>
      <c r="D1" s="70"/>
    </row>
    <row r="2" spans="1:4" x14ac:dyDescent="0.25">
      <c r="A2" s="81" t="s">
        <v>194</v>
      </c>
      <c r="B2" s="81" t="s">
        <v>72</v>
      </c>
      <c r="C2" s="81"/>
      <c r="D2" s="81"/>
    </row>
    <row r="3" spans="1:4" x14ac:dyDescent="0.25">
      <c r="A3" s="81"/>
      <c r="B3" s="27">
        <v>2009</v>
      </c>
      <c r="C3" s="27">
        <v>2016</v>
      </c>
      <c r="D3" s="27">
        <v>2025</v>
      </c>
    </row>
    <row r="4" spans="1:4" x14ac:dyDescent="0.25">
      <c r="A4" s="28" t="s">
        <v>20</v>
      </c>
      <c r="B4" s="25">
        <v>100</v>
      </c>
      <c r="C4" s="25" t="s">
        <v>51</v>
      </c>
      <c r="D4" s="26">
        <v>100</v>
      </c>
    </row>
    <row r="5" spans="1:4" x14ac:dyDescent="0.25">
      <c r="A5" s="29" t="s">
        <v>88</v>
      </c>
      <c r="B5" s="25">
        <v>52.9</v>
      </c>
      <c r="C5" s="25">
        <v>45.8</v>
      </c>
      <c r="D5" s="26">
        <v>40.404277607352199</v>
      </c>
    </row>
    <row r="6" spans="1:4" x14ac:dyDescent="0.25">
      <c r="A6" s="29" t="s">
        <v>89</v>
      </c>
      <c r="B6" s="25">
        <v>0.4</v>
      </c>
      <c r="C6" s="25">
        <v>0.4</v>
      </c>
      <c r="D6" s="26">
        <v>0.474330890003473</v>
      </c>
    </row>
    <row r="7" spans="1:4" x14ac:dyDescent="0.25">
      <c r="A7" s="30" t="s">
        <v>90</v>
      </c>
      <c r="B7" s="31">
        <v>5.5</v>
      </c>
      <c r="C7" s="31">
        <v>5.4</v>
      </c>
      <c r="D7" s="32">
        <v>7.1679064862238215</v>
      </c>
    </row>
    <row r="8" spans="1:4" x14ac:dyDescent="0.25">
      <c r="A8" s="29" t="s">
        <v>91</v>
      </c>
      <c r="B8" s="25">
        <v>1.5</v>
      </c>
      <c r="C8" s="25">
        <v>0.6</v>
      </c>
      <c r="D8" s="26">
        <v>0.59238312015793115</v>
      </c>
    </row>
    <row r="9" spans="1:4" ht="25.5" x14ac:dyDescent="0.25">
      <c r="A9" s="29" t="s">
        <v>92</v>
      </c>
      <c r="B9" s="25" t="s">
        <v>93</v>
      </c>
      <c r="C9" s="25">
        <v>0.4</v>
      </c>
      <c r="D9" s="26">
        <v>0.23483127867753212</v>
      </c>
    </row>
    <row r="10" spans="1:4" x14ac:dyDescent="0.25">
      <c r="A10" s="30" t="s">
        <v>94</v>
      </c>
      <c r="B10" s="31">
        <v>8.1999999999999993</v>
      </c>
      <c r="C10" s="31">
        <v>8.6</v>
      </c>
      <c r="D10" s="32">
        <v>8.1428099542998531</v>
      </c>
    </row>
    <row r="11" spans="1:4" x14ac:dyDescent="0.25">
      <c r="A11" s="29" t="s">
        <v>95</v>
      </c>
      <c r="B11" s="25">
        <v>8.9</v>
      </c>
      <c r="C11" s="25">
        <v>10.6</v>
      </c>
      <c r="D11" s="26">
        <v>7.6998488450474305</v>
      </c>
    </row>
    <row r="12" spans="1:4" x14ac:dyDescent="0.25">
      <c r="A12" s="29" t="s">
        <v>96</v>
      </c>
      <c r="B12" s="25">
        <v>4.2</v>
      </c>
      <c r="C12" s="26">
        <v>5</v>
      </c>
      <c r="D12" s="26">
        <v>5.8909406761018861</v>
      </c>
    </row>
    <row r="13" spans="1:4" x14ac:dyDescent="0.25">
      <c r="A13" s="29" t="s">
        <v>97</v>
      </c>
      <c r="B13" s="25">
        <v>1.5</v>
      </c>
      <c r="C13" s="25">
        <v>1.4</v>
      </c>
      <c r="D13" s="26">
        <v>1.8094032951355266</v>
      </c>
    </row>
    <row r="14" spans="1:4" x14ac:dyDescent="0.25">
      <c r="A14" s="30" t="s">
        <v>98</v>
      </c>
      <c r="B14" s="31">
        <v>0.5</v>
      </c>
      <c r="C14" s="31">
        <v>0.6</v>
      </c>
      <c r="D14" s="32">
        <v>0.47072354204788436</v>
      </c>
    </row>
    <row r="15" spans="1:4" x14ac:dyDescent="0.25">
      <c r="A15" s="29" t="s">
        <v>99</v>
      </c>
      <c r="B15" s="25">
        <v>0.7</v>
      </c>
      <c r="C15" s="25">
        <v>1.1000000000000001</v>
      </c>
      <c r="D15" s="26">
        <v>1.6760021530916034</v>
      </c>
    </row>
    <row r="16" spans="1:4" x14ac:dyDescent="0.25">
      <c r="A16" s="29" t="s">
        <v>100</v>
      </c>
      <c r="B16" s="25">
        <v>0.9</v>
      </c>
      <c r="C16" s="25">
        <v>0.1</v>
      </c>
      <c r="D16" s="26">
        <v>1.1838113540923241</v>
      </c>
    </row>
    <row r="17" spans="1:4" x14ac:dyDescent="0.25">
      <c r="A17" s="29" t="s">
        <v>101</v>
      </c>
      <c r="B17" s="25" t="s">
        <v>93</v>
      </c>
      <c r="C17" s="25">
        <v>0.8</v>
      </c>
      <c r="D17" s="26">
        <v>1.1151656444668587</v>
      </c>
    </row>
    <row r="18" spans="1:4" x14ac:dyDescent="0.25">
      <c r="A18" s="29" t="s">
        <v>102</v>
      </c>
      <c r="B18" s="25" t="s">
        <v>93</v>
      </c>
      <c r="C18" s="25">
        <v>0.2</v>
      </c>
      <c r="D18" s="26">
        <v>1.102681391248008</v>
      </c>
    </row>
    <row r="19" spans="1:4" x14ac:dyDescent="0.25">
      <c r="A19" s="29" t="s">
        <v>103</v>
      </c>
      <c r="B19" s="25">
        <v>3.6</v>
      </c>
      <c r="C19" s="25">
        <v>4.5999999999999996</v>
      </c>
      <c r="D19" s="26">
        <v>5.4960775395906438</v>
      </c>
    </row>
    <row r="20" spans="1:4" x14ac:dyDescent="0.25">
      <c r="A20" s="29" t="s">
        <v>104</v>
      </c>
      <c r="B20" s="25">
        <v>6.6</v>
      </c>
      <c r="C20" s="25">
        <v>8.1</v>
      </c>
      <c r="D20" s="26">
        <v>7.0780057165855252</v>
      </c>
    </row>
    <row r="21" spans="1:4" x14ac:dyDescent="0.25">
      <c r="A21" s="29" t="s">
        <v>105</v>
      </c>
      <c r="B21" s="25">
        <v>3</v>
      </c>
      <c r="C21" s="25">
        <v>4.0999999999999996</v>
      </c>
      <c r="D21" s="26">
        <v>5.0617457725064918</v>
      </c>
    </row>
    <row r="22" spans="1:4" x14ac:dyDescent="0.25">
      <c r="A22" s="29" t="s">
        <v>106</v>
      </c>
      <c r="B22" s="25">
        <v>0.6</v>
      </c>
      <c r="C22" s="25">
        <v>0.7</v>
      </c>
      <c r="D22" s="26">
        <v>0.94993496163833013</v>
      </c>
    </row>
    <row r="23" spans="1:4" x14ac:dyDescent="0.25">
      <c r="A23" s="29" t="s">
        <v>107</v>
      </c>
      <c r="B23" s="25">
        <v>0.6</v>
      </c>
      <c r="C23" s="25">
        <v>0.7</v>
      </c>
      <c r="D23" s="26">
        <v>1.6282578419146956</v>
      </c>
    </row>
    <row r="24" spans="1:4" ht="38.25" x14ac:dyDescent="0.25">
      <c r="A24" s="29" t="s">
        <v>108</v>
      </c>
      <c r="B24" s="25">
        <v>0.2</v>
      </c>
      <c r="C24" s="25">
        <v>0.8</v>
      </c>
      <c r="D24" s="26">
        <v>1.5563938120543421</v>
      </c>
    </row>
    <row r="25" spans="1:4" x14ac:dyDescent="0.25">
      <c r="A25" s="29" t="s">
        <v>109</v>
      </c>
      <c r="B25" s="25">
        <v>0.2</v>
      </c>
      <c r="C25" s="26">
        <v>0.05</v>
      </c>
      <c r="D25" s="26">
        <v>0.26446811776364232</v>
      </c>
    </row>
  </sheetData>
  <mergeCells count="3">
    <mergeCell ref="A1:D1"/>
    <mergeCell ref="A2:A3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26"/>
    </sheetView>
  </sheetViews>
  <sheetFormatPr defaultRowHeight="15" x14ac:dyDescent="0.25"/>
  <cols>
    <col min="1" max="1" width="15.28515625" customWidth="1"/>
    <col min="2" max="3" width="11.7109375" customWidth="1"/>
    <col min="4" max="4" width="12" customWidth="1"/>
    <col min="5" max="5" width="12.140625" customWidth="1"/>
    <col min="6" max="6" width="12.85546875" customWidth="1"/>
    <col min="7" max="7" width="12.42578125" customWidth="1"/>
  </cols>
  <sheetData>
    <row r="1" spans="1:7" ht="26.25" customHeight="1" x14ac:dyDescent="0.25">
      <c r="A1" s="67" t="s">
        <v>125</v>
      </c>
      <c r="B1" s="67"/>
      <c r="C1" s="67"/>
      <c r="D1" s="67"/>
      <c r="E1" s="67"/>
      <c r="F1" s="67"/>
      <c r="G1" s="67"/>
    </row>
    <row r="2" spans="1:7" x14ac:dyDescent="0.25">
      <c r="A2" s="82"/>
      <c r="B2" s="82" t="s">
        <v>111</v>
      </c>
      <c r="C2" s="82"/>
      <c r="D2" s="82"/>
      <c r="E2" s="82" t="s">
        <v>112</v>
      </c>
      <c r="F2" s="82"/>
      <c r="G2" s="82" t="s">
        <v>113</v>
      </c>
    </row>
    <row r="3" spans="1:7" ht="30" x14ac:dyDescent="0.25">
      <c r="A3" s="82"/>
      <c r="B3" s="33" t="s">
        <v>20</v>
      </c>
      <c r="C3" s="33" t="s">
        <v>114</v>
      </c>
      <c r="D3" s="33" t="s">
        <v>115</v>
      </c>
      <c r="E3" s="33" t="s">
        <v>114</v>
      </c>
      <c r="F3" s="33" t="s">
        <v>115</v>
      </c>
      <c r="G3" s="82"/>
    </row>
    <row r="4" spans="1:7" x14ac:dyDescent="0.25">
      <c r="A4" s="34"/>
      <c r="B4" s="82" t="s">
        <v>116</v>
      </c>
      <c r="C4" s="82"/>
      <c r="D4" s="82"/>
      <c r="E4" s="82"/>
      <c r="F4" s="82"/>
      <c r="G4" s="82"/>
    </row>
    <row r="5" spans="1:7" x14ac:dyDescent="0.25">
      <c r="A5" s="34" t="s">
        <v>20</v>
      </c>
      <c r="B5" s="35">
        <v>1685105</v>
      </c>
      <c r="C5" s="35">
        <v>1249697</v>
      </c>
      <c r="D5" s="35">
        <v>435408</v>
      </c>
      <c r="E5" s="35">
        <v>1249697</v>
      </c>
      <c r="F5" s="35">
        <v>196185</v>
      </c>
      <c r="G5" s="35">
        <v>239223</v>
      </c>
    </row>
    <row r="6" spans="1:7" x14ac:dyDescent="0.25">
      <c r="A6" s="34" t="s">
        <v>43</v>
      </c>
      <c r="B6" s="35">
        <v>609103</v>
      </c>
      <c r="C6" s="35">
        <v>505186</v>
      </c>
      <c r="D6" s="35">
        <v>103917</v>
      </c>
      <c r="E6" s="35">
        <v>505186</v>
      </c>
      <c r="F6" s="35">
        <v>55228</v>
      </c>
      <c r="G6" s="35">
        <v>48689</v>
      </c>
    </row>
    <row r="7" spans="1:7" x14ac:dyDescent="0.25">
      <c r="A7" s="34" t="s">
        <v>117</v>
      </c>
      <c r="B7" s="35">
        <v>1076002</v>
      </c>
      <c r="C7" s="35">
        <v>744511</v>
      </c>
      <c r="D7" s="35">
        <v>331491</v>
      </c>
      <c r="E7" s="35">
        <v>744511</v>
      </c>
      <c r="F7" s="35">
        <v>140957</v>
      </c>
      <c r="G7" s="35">
        <v>190534</v>
      </c>
    </row>
    <row r="8" spans="1:7" x14ac:dyDescent="0.25">
      <c r="A8" s="34" t="s">
        <v>118</v>
      </c>
      <c r="B8" s="35">
        <v>1252178</v>
      </c>
      <c r="C8" s="35">
        <v>891170</v>
      </c>
      <c r="D8" s="35">
        <v>361008</v>
      </c>
      <c r="E8" s="35">
        <v>891170</v>
      </c>
      <c r="F8" s="35">
        <v>148981</v>
      </c>
      <c r="G8" s="35">
        <v>212027</v>
      </c>
    </row>
    <row r="9" spans="1:7" x14ac:dyDescent="0.25">
      <c r="A9" s="34" t="s">
        <v>119</v>
      </c>
      <c r="B9" s="35">
        <v>432927</v>
      </c>
      <c r="C9" s="35">
        <v>358527</v>
      </c>
      <c r="D9" s="35">
        <v>74400</v>
      </c>
      <c r="E9" s="35">
        <v>358527</v>
      </c>
      <c r="F9" s="35">
        <v>47204</v>
      </c>
      <c r="G9" s="35">
        <v>27196</v>
      </c>
    </row>
    <row r="10" spans="1:7" x14ac:dyDescent="0.25">
      <c r="A10" s="34" t="s">
        <v>120</v>
      </c>
      <c r="B10" s="35">
        <v>272185</v>
      </c>
      <c r="C10" s="35">
        <v>232301</v>
      </c>
      <c r="D10" s="35">
        <v>39884</v>
      </c>
      <c r="E10" s="35">
        <v>232301</v>
      </c>
      <c r="F10" s="35">
        <v>26736</v>
      </c>
      <c r="G10" s="35">
        <v>13148</v>
      </c>
    </row>
    <row r="11" spans="1:7" x14ac:dyDescent="0.25">
      <c r="A11" s="34" t="s">
        <v>121</v>
      </c>
      <c r="B11" s="35">
        <v>670129</v>
      </c>
      <c r="C11" s="35">
        <v>495452</v>
      </c>
      <c r="D11" s="35">
        <v>174677</v>
      </c>
      <c r="E11" s="35">
        <v>495452</v>
      </c>
      <c r="F11" s="35">
        <v>72495</v>
      </c>
      <c r="G11" s="35">
        <v>102182</v>
      </c>
    </row>
    <row r="12" spans="1:7" x14ac:dyDescent="0.25">
      <c r="A12" s="34" t="s">
        <v>122</v>
      </c>
      <c r="B12" s="35">
        <v>402722</v>
      </c>
      <c r="C12" s="35">
        <v>263208</v>
      </c>
      <c r="D12" s="35">
        <v>139514</v>
      </c>
      <c r="E12" s="35">
        <v>263208</v>
      </c>
      <c r="F12" s="35">
        <v>55792</v>
      </c>
      <c r="G12" s="35">
        <v>83722</v>
      </c>
    </row>
    <row r="13" spans="1:7" x14ac:dyDescent="0.25">
      <c r="A13" s="34" t="s">
        <v>25</v>
      </c>
      <c r="B13" s="35">
        <v>294604</v>
      </c>
      <c r="C13" s="35">
        <v>217236</v>
      </c>
      <c r="D13" s="35">
        <v>77368</v>
      </c>
      <c r="E13" s="35">
        <v>217236</v>
      </c>
      <c r="F13" s="35">
        <v>38984</v>
      </c>
      <c r="G13" s="35">
        <v>38384</v>
      </c>
    </row>
    <row r="14" spans="1:7" x14ac:dyDescent="0.25">
      <c r="A14" s="34" t="s">
        <v>21</v>
      </c>
      <c r="B14" s="35">
        <v>45465</v>
      </c>
      <c r="C14" s="35">
        <v>41500</v>
      </c>
      <c r="D14" s="35">
        <v>3965</v>
      </c>
      <c r="E14" s="35">
        <v>41500</v>
      </c>
      <c r="F14" s="35">
        <v>2178</v>
      </c>
      <c r="G14" s="35">
        <v>1787</v>
      </c>
    </row>
    <row r="15" spans="1:7" x14ac:dyDescent="0.25">
      <c r="A15" s="34"/>
      <c r="B15" s="82" t="s">
        <v>123</v>
      </c>
      <c r="C15" s="82"/>
      <c r="D15" s="82"/>
      <c r="E15" s="82"/>
      <c r="F15" s="82"/>
      <c r="G15" s="82"/>
    </row>
    <row r="16" spans="1:7" x14ac:dyDescent="0.25">
      <c r="A16" s="34" t="s">
        <v>20</v>
      </c>
      <c r="B16" s="36">
        <v>100</v>
      </c>
      <c r="C16" s="36">
        <v>74.161372733449852</v>
      </c>
      <c r="D16" s="36">
        <v>25.838627266550159</v>
      </c>
      <c r="E16" s="36">
        <v>74.161372733449852</v>
      </c>
      <c r="F16" s="36">
        <v>11.642301221585599</v>
      </c>
      <c r="G16" s="36">
        <v>14.196326044964557</v>
      </c>
    </row>
    <row r="17" spans="1:7" x14ac:dyDescent="0.25">
      <c r="A17" s="34" t="s">
        <v>43</v>
      </c>
      <c r="B17" s="36">
        <v>100</v>
      </c>
      <c r="C17" s="36">
        <v>82.9393386668593</v>
      </c>
      <c r="D17" s="36">
        <v>17.0606613331407</v>
      </c>
      <c r="E17" s="36">
        <v>82.9393386668593</v>
      </c>
      <c r="F17" s="36">
        <v>9.0671035933167285</v>
      </c>
      <c r="G17" s="36">
        <v>7.993557739823971</v>
      </c>
    </row>
    <row r="18" spans="1:7" x14ac:dyDescent="0.25">
      <c r="A18" s="34" t="s">
        <v>117</v>
      </c>
      <c r="B18" s="36">
        <v>100</v>
      </c>
      <c r="C18" s="36">
        <v>69.192343508655185</v>
      </c>
      <c r="D18" s="36">
        <v>30.807656491344808</v>
      </c>
      <c r="E18" s="36">
        <v>69.192343508655185</v>
      </c>
      <c r="F18" s="36">
        <v>13.10006858723311</v>
      </c>
      <c r="G18" s="36">
        <v>17.707587904111701</v>
      </c>
    </row>
    <row r="19" spans="1:7" x14ac:dyDescent="0.25">
      <c r="A19" s="34" t="s">
        <v>118</v>
      </c>
      <c r="B19" s="36">
        <v>100</v>
      </c>
      <c r="C19" s="36">
        <v>71.169594099241479</v>
      </c>
      <c r="D19" s="36">
        <v>28.830405900758514</v>
      </c>
      <c r="E19" s="36">
        <v>71.169594099241479</v>
      </c>
      <c r="F19" s="36">
        <v>11.897749361512501</v>
      </c>
      <c r="G19" s="36">
        <v>16.932656539246018</v>
      </c>
    </row>
    <row r="20" spans="1:7" x14ac:dyDescent="0.25">
      <c r="A20" s="34" t="s">
        <v>119</v>
      </c>
      <c r="B20" s="36">
        <v>100</v>
      </c>
      <c r="C20" s="36">
        <v>82.814654664643228</v>
      </c>
      <c r="D20" s="36">
        <v>17.185345335356768</v>
      </c>
      <c r="E20" s="36">
        <v>82.814654664643228</v>
      </c>
      <c r="F20" s="36">
        <v>10.90345485497555</v>
      </c>
      <c r="G20" s="36">
        <v>6.281890480381219</v>
      </c>
    </row>
    <row r="21" spans="1:7" x14ac:dyDescent="0.25">
      <c r="A21" s="34" t="s">
        <v>120</v>
      </c>
      <c r="B21" s="36">
        <v>100</v>
      </c>
      <c r="C21" s="36">
        <v>85.346731083637977</v>
      </c>
      <c r="D21" s="36">
        <v>14.653268916362034</v>
      </c>
      <c r="E21" s="36">
        <v>85.346731083637977</v>
      </c>
      <c r="F21" s="36">
        <v>9.8227308631996628</v>
      </c>
      <c r="G21" s="36">
        <v>4.8305380531623712</v>
      </c>
    </row>
    <row r="22" spans="1:7" x14ac:dyDescent="0.25">
      <c r="A22" s="34" t="s">
        <v>121</v>
      </c>
      <c r="B22" s="36">
        <v>100</v>
      </c>
      <c r="C22" s="36">
        <v>73.933824681516541</v>
      </c>
      <c r="D22" s="36">
        <v>26.066175318483459</v>
      </c>
      <c r="E22" s="36">
        <v>73.933824681516541</v>
      </c>
      <c r="F22" s="36">
        <v>10.818066372295483</v>
      </c>
      <c r="G22" s="36">
        <v>15.248108946187971</v>
      </c>
    </row>
    <row r="23" spans="1:7" x14ac:dyDescent="0.25">
      <c r="A23" s="34" t="s">
        <v>122</v>
      </c>
      <c r="B23" s="36">
        <v>100</v>
      </c>
      <c r="C23" s="36">
        <v>65.357243954886997</v>
      </c>
      <c r="D23" s="36">
        <v>34.642756045113003</v>
      </c>
      <c r="E23" s="36">
        <v>65.357243954886997</v>
      </c>
      <c r="F23" s="36">
        <v>13.853725398662103</v>
      </c>
      <c r="G23" s="36">
        <v>20.7890306464509</v>
      </c>
    </row>
    <row r="24" spans="1:7" x14ac:dyDescent="0.25">
      <c r="A24" s="34" t="s">
        <v>25</v>
      </c>
      <c r="B24" s="36">
        <v>100</v>
      </c>
      <c r="C24" s="36">
        <v>73.738306336641728</v>
      </c>
      <c r="D24" s="36">
        <v>26.261693663358272</v>
      </c>
      <c r="E24" s="36">
        <v>73.738306336641728</v>
      </c>
      <c r="F24" s="36">
        <v>13.232678442926776</v>
      </c>
      <c r="G24" s="36">
        <v>13.029015220431495</v>
      </c>
    </row>
    <row r="25" spans="1:7" x14ac:dyDescent="0.25">
      <c r="A25" s="34" t="s">
        <v>21</v>
      </c>
      <c r="B25" s="36">
        <v>100</v>
      </c>
      <c r="C25" s="36">
        <v>91.279005828659407</v>
      </c>
      <c r="D25" s="36">
        <v>8.7209941713405925</v>
      </c>
      <c r="E25" s="36">
        <v>91.279005828659407</v>
      </c>
      <c r="F25" s="36">
        <v>4.7904981854173538</v>
      </c>
      <c r="G25" s="36">
        <v>3.9304959859232373</v>
      </c>
    </row>
    <row r="26" spans="1:7" ht="30" x14ac:dyDescent="0.25">
      <c r="A26" s="34" t="s">
        <v>124</v>
      </c>
      <c r="B26" s="36">
        <v>25.691396085110423</v>
      </c>
      <c r="C26" s="36">
        <v>28.689114241292092</v>
      </c>
      <c r="D26" s="36">
        <v>17.087421452982028</v>
      </c>
      <c r="E26" s="36">
        <v>28.689114241292092</v>
      </c>
      <c r="F26" s="36">
        <v>24.060962866681958</v>
      </c>
      <c r="G26" s="36">
        <v>11.368472095074472</v>
      </c>
    </row>
  </sheetData>
  <mergeCells count="7">
    <mergeCell ref="B15:G15"/>
    <mergeCell ref="A1:G1"/>
    <mergeCell ref="A2:A3"/>
    <mergeCell ref="B2:D2"/>
    <mergeCell ref="E2:F2"/>
    <mergeCell ref="G2:G3"/>
    <mergeCell ref="B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defaultRowHeight="15" x14ac:dyDescent="0.25"/>
  <cols>
    <col min="1" max="1" width="17.5703125" customWidth="1"/>
    <col min="2" max="6" width="11.42578125" customWidth="1"/>
  </cols>
  <sheetData>
    <row r="1" spans="1:6" ht="50.25" customHeight="1" x14ac:dyDescent="0.25">
      <c r="A1" s="67" t="s">
        <v>136</v>
      </c>
      <c r="B1" s="67"/>
      <c r="C1" s="67"/>
      <c r="D1" s="67"/>
      <c r="E1" s="67"/>
      <c r="F1" s="67"/>
    </row>
    <row r="2" spans="1:6" x14ac:dyDescent="0.25">
      <c r="A2" s="37" t="s">
        <v>126</v>
      </c>
      <c r="B2" s="38" t="s">
        <v>20</v>
      </c>
      <c r="C2" s="83" t="s">
        <v>127</v>
      </c>
      <c r="D2" s="83"/>
      <c r="E2" s="83" t="s">
        <v>128</v>
      </c>
      <c r="F2" s="83"/>
    </row>
    <row r="3" spans="1:6" x14ac:dyDescent="0.25">
      <c r="A3" s="22"/>
      <c r="B3" s="38" t="s">
        <v>129</v>
      </c>
      <c r="C3" s="38" t="s">
        <v>129</v>
      </c>
      <c r="D3" s="38" t="s">
        <v>130</v>
      </c>
      <c r="E3" s="38" t="s">
        <v>129</v>
      </c>
      <c r="F3" s="38" t="s">
        <v>130</v>
      </c>
    </row>
    <row r="4" spans="1:6" x14ac:dyDescent="0.25">
      <c r="A4" s="39" t="s">
        <v>20</v>
      </c>
      <c r="B4" s="40">
        <v>449086</v>
      </c>
      <c r="C4" s="40">
        <v>111871</v>
      </c>
      <c r="D4" s="41">
        <f>C4/B4*100</f>
        <v>24.910818863202149</v>
      </c>
      <c r="E4" s="40">
        <v>337215</v>
      </c>
      <c r="F4" s="41">
        <f>E4/B4*100</f>
        <v>75.089181136797862</v>
      </c>
    </row>
    <row r="5" spans="1:6" x14ac:dyDescent="0.25">
      <c r="A5" s="24" t="s">
        <v>131</v>
      </c>
      <c r="B5" s="42">
        <v>163729</v>
      </c>
      <c r="C5" s="42">
        <v>59007</v>
      </c>
      <c r="D5" s="36">
        <f t="shared" ref="D5:D13" si="0">C5/B5*100</f>
        <v>36.039431010999884</v>
      </c>
      <c r="E5" s="42">
        <v>104722</v>
      </c>
      <c r="F5" s="36">
        <f t="shared" ref="F5:F13" si="1">E5/B5*100</f>
        <v>63.960568989000109</v>
      </c>
    </row>
    <row r="6" spans="1:6" x14ac:dyDescent="0.25">
      <c r="A6" s="24" t="s">
        <v>80</v>
      </c>
      <c r="B6" s="42">
        <v>285357</v>
      </c>
      <c r="C6" s="42">
        <v>52864</v>
      </c>
      <c r="D6" s="36">
        <f t="shared" si="0"/>
        <v>18.525566220558808</v>
      </c>
      <c r="E6" s="42">
        <v>232493</v>
      </c>
      <c r="F6" s="36">
        <f t="shared" si="1"/>
        <v>81.474433779441185</v>
      </c>
    </row>
    <row r="7" spans="1:6" x14ac:dyDescent="0.25">
      <c r="A7" s="24" t="s">
        <v>120</v>
      </c>
      <c r="B7" s="42">
        <v>39428</v>
      </c>
      <c r="C7" s="42">
        <v>10075</v>
      </c>
      <c r="D7" s="36">
        <f t="shared" si="0"/>
        <v>25.552906563863242</v>
      </c>
      <c r="E7" s="42">
        <v>29353</v>
      </c>
      <c r="F7" s="36">
        <f t="shared" si="1"/>
        <v>74.447093436136754</v>
      </c>
    </row>
    <row r="8" spans="1:6" x14ac:dyDescent="0.25">
      <c r="A8" s="24" t="s">
        <v>121</v>
      </c>
      <c r="B8" s="42">
        <v>108906</v>
      </c>
      <c r="C8" s="42">
        <v>25271</v>
      </c>
      <c r="D8" s="36">
        <f t="shared" si="0"/>
        <v>23.204414816447212</v>
      </c>
      <c r="E8" s="42">
        <v>83635</v>
      </c>
      <c r="F8" s="36">
        <f t="shared" si="1"/>
        <v>76.795585183552788</v>
      </c>
    </row>
    <row r="9" spans="1:6" x14ac:dyDescent="0.25">
      <c r="A9" s="24" t="s">
        <v>122</v>
      </c>
      <c r="B9" s="42">
        <v>174291</v>
      </c>
      <c r="C9" s="42">
        <v>47732</v>
      </c>
      <c r="D9" s="36">
        <f t="shared" si="0"/>
        <v>27.386382544135955</v>
      </c>
      <c r="E9" s="42">
        <v>126559</v>
      </c>
      <c r="F9" s="36">
        <f t="shared" si="1"/>
        <v>72.613617455864045</v>
      </c>
    </row>
    <row r="10" spans="1:6" x14ac:dyDescent="0.25">
      <c r="A10" s="24" t="s">
        <v>25</v>
      </c>
      <c r="B10" s="42">
        <v>122490</v>
      </c>
      <c r="C10" s="42">
        <v>26866</v>
      </c>
      <c r="D10" s="36">
        <f t="shared" si="0"/>
        <v>21.93321903828884</v>
      </c>
      <c r="E10" s="42">
        <v>95624</v>
      </c>
      <c r="F10" s="36">
        <f t="shared" si="1"/>
        <v>78.06678096171116</v>
      </c>
    </row>
    <row r="11" spans="1:6" x14ac:dyDescent="0.25">
      <c r="A11" s="24" t="s">
        <v>21</v>
      </c>
      <c r="B11" s="42">
        <v>3971</v>
      </c>
      <c r="C11" s="42">
        <v>1927</v>
      </c>
      <c r="D11" s="36">
        <f t="shared" si="0"/>
        <v>48.526819440946866</v>
      </c>
      <c r="E11" s="42">
        <v>2044</v>
      </c>
      <c r="F11" s="36">
        <f t="shared" si="1"/>
        <v>51.473180559053134</v>
      </c>
    </row>
    <row r="12" spans="1:6" x14ac:dyDescent="0.25">
      <c r="A12" s="24" t="s">
        <v>132</v>
      </c>
      <c r="B12" s="42">
        <v>105151</v>
      </c>
      <c r="C12" s="42">
        <v>27580</v>
      </c>
      <c r="D12" s="36">
        <f t="shared" si="0"/>
        <v>26.228946942967735</v>
      </c>
      <c r="E12" s="42">
        <v>77571</v>
      </c>
      <c r="F12" s="36">
        <f t="shared" si="1"/>
        <v>73.771053057032262</v>
      </c>
    </row>
    <row r="13" spans="1:6" x14ac:dyDescent="0.25">
      <c r="A13" s="24" t="s">
        <v>133</v>
      </c>
      <c r="B13" s="42">
        <v>343935</v>
      </c>
      <c r="C13" s="42">
        <v>84291</v>
      </c>
      <c r="D13" s="36">
        <f t="shared" si="0"/>
        <v>24.50782851410877</v>
      </c>
      <c r="E13" s="42">
        <v>259644</v>
      </c>
      <c r="F13" s="36">
        <f t="shared" si="1"/>
        <v>75.49217148589122</v>
      </c>
    </row>
    <row r="14" spans="1:6" x14ac:dyDescent="0.25">
      <c r="A14" s="43"/>
      <c r="B14" s="82" t="s">
        <v>134</v>
      </c>
      <c r="C14" s="82"/>
      <c r="D14" s="82"/>
      <c r="E14" s="82"/>
      <c r="F14" s="82"/>
    </row>
    <row r="15" spans="1:6" x14ac:dyDescent="0.25">
      <c r="A15" s="39" t="s">
        <v>20</v>
      </c>
      <c r="B15" s="40">
        <v>26.6</v>
      </c>
      <c r="C15" s="40">
        <v>13.2</v>
      </c>
      <c r="D15" s="42" t="s">
        <v>135</v>
      </c>
      <c r="E15" s="40">
        <v>40.1</v>
      </c>
      <c r="F15" s="42" t="s">
        <v>135</v>
      </c>
    </row>
    <row r="16" spans="1:6" x14ac:dyDescent="0.25">
      <c r="A16" s="24" t="s">
        <v>131</v>
      </c>
      <c r="B16" s="42">
        <v>17.2</v>
      </c>
      <c r="C16" s="42">
        <v>12.4</v>
      </c>
      <c r="D16" s="42" t="s">
        <v>135</v>
      </c>
      <c r="E16" s="42">
        <v>21.9</v>
      </c>
      <c r="F16" s="42" t="s">
        <v>135</v>
      </c>
    </row>
    <row r="17" spans="1:6" x14ac:dyDescent="0.25">
      <c r="A17" s="24" t="s">
        <v>80</v>
      </c>
      <c r="B17" s="42">
        <v>38.700000000000003</v>
      </c>
      <c r="C17" s="42">
        <v>14.1</v>
      </c>
      <c r="D17" s="42" t="s">
        <v>135</v>
      </c>
      <c r="E17" s="42">
        <v>64</v>
      </c>
      <c r="F17" s="42" t="s">
        <v>135</v>
      </c>
    </row>
    <row r="18" spans="1:6" x14ac:dyDescent="0.25">
      <c r="A18" s="24" t="s">
        <v>120</v>
      </c>
      <c r="B18" s="42">
        <v>21.1</v>
      </c>
      <c r="C18" s="42">
        <v>10.4</v>
      </c>
      <c r="D18" s="42" t="s">
        <v>135</v>
      </c>
      <c r="E18" s="42">
        <v>32.700000000000003</v>
      </c>
      <c r="F18" s="42" t="s">
        <v>135</v>
      </c>
    </row>
    <row r="19" spans="1:6" x14ac:dyDescent="0.25">
      <c r="A19" s="24" t="s">
        <v>121</v>
      </c>
      <c r="B19" s="42">
        <v>24.6</v>
      </c>
      <c r="C19" s="42">
        <v>12.1</v>
      </c>
      <c r="D19" s="42" t="s">
        <v>135</v>
      </c>
      <c r="E19" s="42">
        <v>36</v>
      </c>
      <c r="F19" s="42" t="s">
        <v>135</v>
      </c>
    </row>
    <row r="20" spans="1:6" x14ac:dyDescent="0.25">
      <c r="A20" s="24" t="s">
        <v>122</v>
      </c>
      <c r="B20" s="42">
        <v>27.2</v>
      </c>
      <c r="C20" s="42">
        <v>14.2</v>
      </c>
      <c r="D20" s="42" t="s">
        <v>135</v>
      </c>
      <c r="E20" s="42">
        <v>41.3</v>
      </c>
      <c r="F20" s="42" t="s">
        <v>135</v>
      </c>
    </row>
    <row r="21" spans="1:6" x14ac:dyDescent="0.25">
      <c r="A21" s="24" t="s">
        <v>25</v>
      </c>
      <c r="B21" s="42">
        <v>31.4</v>
      </c>
      <c r="C21" s="42">
        <v>14</v>
      </c>
      <c r="D21" s="42" t="s">
        <v>135</v>
      </c>
      <c r="E21" s="42">
        <v>48.2</v>
      </c>
      <c r="F21" s="42" t="s">
        <v>135</v>
      </c>
    </row>
    <row r="22" spans="1:6" x14ac:dyDescent="0.25">
      <c r="A22" s="24" t="s">
        <v>21</v>
      </c>
      <c r="B22" s="42">
        <v>12.8</v>
      </c>
      <c r="C22" s="42">
        <v>12.1</v>
      </c>
      <c r="D22" s="42" t="s">
        <v>135</v>
      </c>
      <c r="E22" s="42">
        <v>13.6</v>
      </c>
      <c r="F22" s="42" t="s">
        <v>135</v>
      </c>
    </row>
    <row r="23" spans="1:6" x14ac:dyDescent="0.25">
      <c r="A23" s="24" t="s">
        <v>132</v>
      </c>
      <c r="B23" s="42">
        <v>23.3</v>
      </c>
      <c r="C23" s="42">
        <v>12</v>
      </c>
      <c r="D23" s="42" t="s">
        <v>135</v>
      </c>
      <c r="E23" s="42">
        <v>35</v>
      </c>
      <c r="F23" s="42" t="s">
        <v>135</v>
      </c>
    </row>
    <row r="24" spans="1:6" x14ac:dyDescent="0.25">
      <c r="A24" s="24" t="s">
        <v>133</v>
      </c>
      <c r="B24" s="42">
        <v>27.7</v>
      </c>
      <c r="C24" s="42">
        <v>13.6</v>
      </c>
      <c r="D24" s="42" t="s">
        <v>135</v>
      </c>
      <c r="E24" s="42">
        <v>41.8</v>
      </c>
      <c r="F24" s="42" t="s">
        <v>135</v>
      </c>
    </row>
  </sheetData>
  <mergeCells count="4">
    <mergeCell ref="A1:F1"/>
    <mergeCell ref="C2:D2"/>
    <mergeCell ref="E2:F2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Муқаддима</vt:lpstr>
      <vt:lpstr>Лист0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2026-07-15T13:39:44Z</dcterms:modified>
</cp:coreProperties>
</file>